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公司公告" sheetId="1" r:id="rId1"/>
  </sheets>
  <definedNames/>
  <calcPr fullCalcOnLoad="1"/>
</workbook>
</file>

<file path=xl/sharedStrings.xml><?xml version="1.0" encoding="utf-8"?>
<sst xmlns="http://schemas.openxmlformats.org/spreadsheetml/2006/main" count="37" uniqueCount="22">
  <si>
    <t>公告日期</t>
  </si>
  <si>
    <t>证券代码</t>
  </si>
  <si>
    <t>公告标题</t>
  </si>
  <si>
    <t>000732.SZ</t>
  </si>
  <si>
    <t>002102.SZ</t>
  </si>
  <si>
    <t>300648.SZ</t>
  </si>
  <si>
    <t>002578.SZ</t>
  </si>
  <si>
    <t>600103.SH</t>
  </si>
  <si>
    <t>600573.SH</t>
  </si>
  <si>
    <t>002529.SZ</t>
  </si>
  <si>
    <t>603636.SH</t>
  </si>
  <si>
    <t>300062.SZ</t>
  </si>
  <si>
    <t>603663.SH</t>
  </si>
  <si>
    <t>603696.SH</t>
  </si>
  <si>
    <t>002868.SZ</t>
  </si>
  <si>
    <t>603879.SH</t>
  </si>
  <si>
    <t>300436.SZ</t>
  </si>
  <si>
    <t>002229.SZ</t>
  </si>
  <si>
    <t>002299.SZ</t>
  </si>
  <si>
    <t>603678.SH</t>
  </si>
  <si>
    <t>601566.SH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</si>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</sst>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b/>
      <sz val="13"/>
      <color indexed="54"/>
      <name val="宋体"/>
      <family val="0"/>
    </font>
    <font>
      <sz val="11"/>
      <color indexed="8"/>
      <name val="宋体"/>
      <family val="0"/>
    </font>
    <font>
      <sz val="11"/>
      <color indexed="16"/>
      <name val="宋体"/>
      <family val="0"/>
    </font>
    <font>
      <sz val="11"/>
      <color indexed="42"/>
      <name val="宋体"/>
      <family val="0"/>
    </font>
    <font>
      <sz val="11"/>
      <color indexed="53"/>
      <name val="宋体"/>
      <family val="0"/>
    </font>
    <font>
      <sz val="11"/>
      <color indexed="62"/>
      <name val="宋体"/>
      <family val="0"/>
    </font>
    <font>
      <sz val="11"/>
      <color indexed="17"/>
      <name val="宋体"/>
      <family val="0"/>
    </font>
    <font>
      <sz val="11"/>
      <color indexed="19"/>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6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6"/>
  <sheetViews>
    <sheetView tabSelected="1" zoomScaleSheetLayoutView="100" workbookViewId="0" topLeftCell="A17">
      <selection activeCell="A35" sqref="A35:IV101"/>
    </sheetView>
  </sheetViews>
  <sheetFormatPr defaultColWidth="9.00390625" defaultRowHeight="15"/>
  <cols>
    <col min="1" max="1" width="15.28125" style="0" customWidth="1"/>
    <col min="2" max="2" width="10.421875" style="0" customWidth="1"/>
    <col min="3" max="3" width="141.421875" style="0" customWidth="1"/>
  </cols>
  <sheetData>
    <row r="1" spans="1:3" ht="13.5">
      <c r="A1" s="1" t="s">
        <v>0</v>
      </c>
      <c r="B1" t="s">
        <v>1</v>
      </c>
      <c r="C1" t="s">
        <v>2</v>
      </c>
    </row>
    <row r="2" spans="1:3" ht="13.5">
      <c r="A2" s="1">
        <v>43601</v>
      </c>
      <c r="B2" t="s">
        <v>3</v>
      </c>
      <c r="C2" t="str">
        <f>HYPERLINK("http://news.windin.com/ns/bulletin.php?code=213BD90F770C&amp;id=105455992&amp;type=1","泰禾集团:关于延期回复年报问询函的公告")</f>
        <v>泰禾集团:关于延期回复年报问询函的公告</v>
      </c>
    </row>
    <row r="3" spans="1:3" ht="13.5">
      <c r="A3" s="1">
        <v>43601</v>
      </c>
      <c r="B3" t="s">
        <v>4</v>
      </c>
      <c r="C3" t="str">
        <f>HYPERLINK("http://news.windin.com/ns/bulletin.php?code=C46C3C25770B&amp;id=105455892&amp;type=1","ST冠福:关于收到公司担保的福建同孚实业有限公司私募债项目相关债权人起诉公司及其他相关方的法律文书的公告")</f>
        <v>ST冠福:关于收到公司担保的福建同孚实业有限公司私募债项目相关债权人起诉公司及其他相关方的法律文书的公告</v>
      </c>
    </row>
    <row r="4" spans="1:3" ht="13.5">
      <c r="A4" s="1">
        <v>43601</v>
      </c>
      <c r="B4" t="s">
        <v>4</v>
      </c>
      <c r="C4" t="str">
        <f>HYPERLINK("http://news.windin.com/ns/bulletin.php?code=74CAAD1F770B&amp;id=105455820&amp;type=1","ST冠福:关于公司持有子公司股权新增冻结的公告")</f>
        <v>ST冠福:关于公司持有子公司股权新增冻结的公告</v>
      </c>
    </row>
    <row r="5" spans="1:3" ht="13.5">
      <c r="A5" s="1">
        <v>43601</v>
      </c>
      <c r="B5" t="s">
        <v>4</v>
      </c>
      <c r="C5" t="str">
        <f>HYPERLINK("http://news.windin.com/ns/bulletin.php?code=735EB926770B&amp;id=105455816&amp;type=1","ST冠福:关于公司担保的福建同孚实业有限公司私募债项目出现到期未兑付的进展公告")</f>
        <v>ST冠福:关于公司担保的福建同孚实业有限公司私募债项目出现到期未兑付的进展公告</v>
      </c>
    </row>
    <row r="6" spans="1:3" ht="13.5">
      <c r="A6" s="1">
        <v>43601</v>
      </c>
      <c r="B6" t="s">
        <v>4</v>
      </c>
      <c r="C6" t="str">
        <f>HYPERLINK("http://news.windin.com/ns/bulletin.php?code=7378C976770B&amp;id=105455814&amp;type=1","ST冠福:关于收到(2019)闽0526民初582号案件《民事判决书》的公告")</f>
        <v>ST冠福:关于收到(2019)闽0526民初582号案件《民事判决书》的公告</v>
      </c>
    </row>
    <row r="7" spans="1:3" ht="13.5">
      <c r="A7" s="1">
        <v>43601</v>
      </c>
      <c r="B7" t="s">
        <v>4</v>
      </c>
      <c r="C7" t="str">
        <f>HYPERLINK("http://news.windin.com/ns/bulletin.php?code=6B444A6F770B&amp;id=105455802&amp;type=1","ST冠福:关于争取撤销其他风险警示所采取的措施及有关工作进展情况的公告")</f>
        <v>ST冠福:关于争取撤销其他风险警示所采取的措施及有关工作进展情况的公告</v>
      </c>
    </row>
    <row r="8" spans="1:3" ht="13.5">
      <c r="A8" s="1">
        <v>43601</v>
      </c>
      <c r="B8" t="s">
        <v>5</v>
      </c>
      <c r="C8" t="str">
        <f>HYPERLINK("http://news.windin.com/ns/bulletin.php?code=82F4B0BC7706&amp;id=105455082&amp;type=1","星云股份:2018年度股东大会决议公告")</f>
        <v>星云股份:2018年度股东大会决议公告</v>
      </c>
    </row>
    <row r="9" spans="1:3" ht="13.5">
      <c r="A9" s="1">
        <v>43601</v>
      </c>
      <c r="B9" t="s">
        <v>5</v>
      </c>
      <c r="C9" t="str">
        <f>HYPERLINK("http://news.windin.com/ns/bulletin.php?code=7C1029F17706&amp;id=105455068&amp;type=1","星云股份:2018年度股东大会的法律意见书")</f>
        <v>星云股份:2018年度股东大会的法律意见书</v>
      </c>
    </row>
    <row r="10" spans="1:3" ht="13.5">
      <c r="A10" s="1">
        <v>43601</v>
      </c>
      <c r="B10" t="s">
        <v>6</v>
      </c>
      <c r="C10" t="str">
        <f>HYPERLINK("http://news.windin.com/ns/bulletin.php?code=BAE135427705&amp;id=105454976&amp;type=1","闽发铝业:关于回购公司部分社会公众股份的报告书")</f>
        <v>闽发铝业:关于回购公司部分社会公众股份的报告书</v>
      </c>
    </row>
    <row r="11" spans="1:3" ht="13.5">
      <c r="A11" s="1">
        <v>43601</v>
      </c>
      <c r="B11" t="s">
        <v>7</v>
      </c>
      <c r="C11" t="str">
        <f>HYPERLINK("http://news.windin.com/ns/bulletin.php?code=121A086F7703&amp;id=105454656&amp;type=1","青山纸业:2018年年度股东大会的法律意见书")</f>
        <v>青山纸业:2018年年度股东大会的法律意见书</v>
      </c>
    </row>
    <row r="12" spans="1:3" ht="13.5">
      <c r="A12" s="1">
        <v>43601</v>
      </c>
      <c r="B12" t="s">
        <v>7</v>
      </c>
      <c r="C12" t="str">
        <f>HYPERLINK("http://news.windin.com/ns/bulletin.php?code=0DE3999A7703&amp;id=105454630&amp;type=1","青山纸业:2018年年度股东大会决议公告")</f>
        <v>青山纸业:2018年年度股东大会决议公告</v>
      </c>
    </row>
    <row r="13" spans="1:3" ht="13.5">
      <c r="A13" s="1">
        <v>43601</v>
      </c>
      <c r="B13" t="s">
        <v>8</v>
      </c>
      <c r="C13" t="str">
        <f>HYPERLINK("http://news.windin.com/ns/bulletin.php?code=5AA24B4576FA&amp;id=105451660&amp;type=1","惠泉啤酒:2018年年度股东大会的法律意见书")</f>
        <v>惠泉啤酒:2018年年度股东大会的法律意见书</v>
      </c>
    </row>
    <row r="14" spans="1:3" ht="13.5">
      <c r="A14" s="1">
        <v>43601</v>
      </c>
      <c r="B14" t="s">
        <v>8</v>
      </c>
      <c r="C14" t="str">
        <f>HYPERLINK("http://news.windin.com/ns/bulletin.php?code=5B88707D76FA&amp;id=105451656&amp;type=1","惠泉啤酒:2018年年度股东大会决议公告")</f>
        <v>惠泉啤酒:2018年年度股东大会决议公告</v>
      </c>
    </row>
    <row r="15" spans="1:3" ht="13.5">
      <c r="A15" s="1">
        <v>43601</v>
      </c>
      <c r="B15" t="s">
        <v>9</v>
      </c>
      <c r="C15" t="str">
        <f>HYPERLINK("http://news.windin.com/ns/bulletin.php?code=2609A57576F9&amp;id=105451042&amp;type=1","海源复材:关于非公开发行股票限售股上市流通的提示性公告")</f>
        <v>海源复材:关于非公开发行股票限售股上市流通的提示性公告</v>
      </c>
    </row>
    <row r="16" spans="1:3" ht="13.5">
      <c r="A16" s="1">
        <v>43601</v>
      </c>
      <c r="B16" t="s">
        <v>10</v>
      </c>
      <c r="C16" t="str">
        <f>HYPERLINK("http://news.windin.com/ns/bulletin.php?code=3326232076F7&amp;id=105449852&amp;type=1","南威软件:部分高级管理人员减持股份结果公告")</f>
        <v>南威软件:部分高级管理人员减持股份结果公告</v>
      </c>
    </row>
    <row r="17" spans="1:3" ht="13.5">
      <c r="A17" s="1">
        <v>43601</v>
      </c>
      <c r="B17" t="s">
        <v>10</v>
      </c>
      <c r="C17" t="str">
        <f>HYPERLINK("http://news.windin.com/ns/bulletin.php?code=302CF86B76F7&amp;id=105449838&amp;type=1","南威软件:关于公司财务总监离职的公告")</f>
        <v>南威软件:关于公司财务总监离职的公告</v>
      </c>
    </row>
    <row r="18" spans="1:3" ht="13.5">
      <c r="A18" s="1">
        <v>43601</v>
      </c>
      <c r="B18" t="s">
        <v>11</v>
      </c>
      <c r="C18" t="str">
        <f>HYPERLINK("http://news.windin.com/ns/bulletin.php?code=CF4AB35E76F4&amp;id=105448098&amp;type=1","中能电气:关于“17中能01”票面利率调整及投资者回售实施办法的第一次提示性公告")</f>
        <v>中能电气:关于“17中能01”票面利率调整及投资者回售实施办法的第一次提示性公告</v>
      </c>
    </row>
    <row r="19" spans="1:3" ht="13.5">
      <c r="A19" s="1">
        <v>43601</v>
      </c>
      <c r="B19" t="s">
        <v>12</v>
      </c>
      <c r="C19" t="str">
        <f>HYPERLINK("http://news.windin.com/ns/bulletin.php?code=236B8DD676F4&amp;id=105447468&amp;type=1","三祥新材:2019年第一次临时股东大会的法律意见书")</f>
        <v>三祥新材:2019年第一次临时股东大会的法律意见书</v>
      </c>
    </row>
    <row r="20" spans="1:3" ht="13.5">
      <c r="A20" s="1">
        <v>43601</v>
      </c>
      <c r="B20" t="s">
        <v>13</v>
      </c>
      <c r="C20" t="str">
        <f>HYPERLINK("http://news.windin.com/ns/bulletin.php?code=262E4FB576F4&amp;id=105447460&amp;type=1","安记食品:2019年第一次临时股东大会决议公告")</f>
        <v>安记食品:2019年第一次临时股东大会决议公告</v>
      </c>
    </row>
    <row r="21" spans="1:3" ht="13.5">
      <c r="A21" s="1">
        <v>43601</v>
      </c>
      <c r="B21" t="s">
        <v>13</v>
      </c>
      <c r="C21" t="str">
        <f>HYPERLINK("http://news.windin.com/ns/bulletin.php?code=262E4FB476F4&amp;id=105447458&amp;type=1","安记食品:2019年第一次临时股东大会的法律意见书")</f>
        <v>安记食品:2019年第一次临时股东大会的法律意见书</v>
      </c>
    </row>
    <row r="22" spans="1:3" ht="13.5">
      <c r="A22" s="1">
        <v>43601</v>
      </c>
      <c r="B22" t="s">
        <v>12</v>
      </c>
      <c r="C22" t="str">
        <f>HYPERLINK("http://news.windin.com/ns/bulletin.php?code=236B8DDC76F4&amp;id=105447470&amp;type=1","三祥新材:关于持股5%以下股东减持股份计划的提示性公告")</f>
        <v>三祥新材:关于持股5%以下股东减持股份计划的提示性公告</v>
      </c>
    </row>
    <row r="23" spans="1:3" ht="13.5">
      <c r="A23" s="1">
        <v>43601</v>
      </c>
      <c r="B23" t="s">
        <v>12</v>
      </c>
      <c r="C23" t="str">
        <f>HYPERLINK("http://news.windin.com/ns/bulletin.php?code=236B8DD376F4&amp;id=105447456&amp;type=1","三祥新材:2019年第一次临时股东大会决议公告")</f>
        <v>三祥新材:2019年第一次临时股东大会决议公告</v>
      </c>
    </row>
    <row r="24" spans="1:3" ht="13.5">
      <c r="A24" s="1">
        <v>43601</v>
      </c>
      <c r="B24" t="s">
        <v>14</v>
      </c>
      <c r="C24" t="str">
        <f>HYPERLINK("http://news.windin.com/ns/bulletin.php?code=0ACF79C576F4&amp;id=105447356&amp;type=1","绿康生化:兴业证券股份有限公司关于公司2019年度培训情况的报告")</f>
        <v>绿康生化:兴业证券股份有限公司关于公司2019年度培训情况的报告</v>
      </c>
    </row>
    <row r="25" spans="1:3" ht="13.5">
      <c r="A25" s="1">
        <v>43601</v>
      </c>
      <c r="B25" t="s">
        <v>15</v>
      </c>
      <c r="C25" t="str">
        <f>HYPERLINK("http://news.windin.com/ns/bulletin.php?code=81AFC45976EB&amp;id=105442712&amp;type=1","永悦科技:关于使用部分闲置募集资金进行现金管理到期赎回并继续进行现金管理的进展公告")</f>
        <v>永悦科技:关于使用部分闲置募集资金进行现金管理到期赎回并继续进行现金管理的进展公告</v>
      </c>
    </row>
    <row r="26" spans="1:3" ht="13.5">
      <c r="A26" s="1">
        <v>43601</v>
      </c>
      <c r="B26" t="s">
        <v>16</v>
      </c>
      <c r="C26" t="str">
        <f>HYPERLINK("http://news.windin.com/ns/bulletin.php?code=16F9F8CC76EB&amp;id=105442378&amp;type=1","广生堂:关于获得政府补贴与奖励的公告")</f>
        <v>广生堂:关于获得政府补贴与奖励的公告</v>
      </c>
    </row>
    <row r="27" spans="1:3" ht="13.5">
      <c r="A27" s="1">
        <v>43601</v>
      </c>
      <c r="B27" t="s">
        <v>17</v>
      </c>
      <c r="C27" t="str">
        <f>HYPERLINK("http://news.windin.com/ns/bulletin.php?code=A45E537276E5&amp;id=105438244&amp;type=1","鸿博股份:详式权益变动报告(已取消)")</f>
        <v>鸿博股份:详式权益变动报告(已取消)</v>
      </c>
    </row>
    <row r="28" spans="1:3" ht="13.5">
      <c r="A28" s="1">
        <v>43601</v>
      </c>
      <c r="B28" t="s">
        <v>17</v>
      </c>
      <c r="C28" t="str">
        <f>HYPERLINK("http://news.windin.com/ns/bulletin.php?code=6E8FE86776E5&amp;id=105438236&amp;type=1","鸿博股份:简式权益变动报告书(已取消)")</f>
        <v>鸿博股份:简式权益变动报告书(已取消)</v>
      </c>
    </row>
    <row r="29" spans="1:3" ht="13.5">
      <c r="A29" s="1">
        <v>43601</v>
      </c>
      <c r="B29" t="s">
        <v>17</v>
      </c>
      <c r="C29" t="str">
        <f>HYPERLINK("http://news.windin.com/ns/bulletin.php?code=5917E7BC76E5&amp;id=105438218&amp;type=1","鸿博股份:详式权益变动报告(更新后)")</f>
        <v>鸿博股份:详式权益变动报告(更新后)</v>
      </c>
    </row>
    <row r="30" spans="1:3" ht="13.5">
      <c r="A30" s="1">
        <v>43601</v>
      </c>
      <c r="B30" t="s">
        <v>17</v>
      </c>
      <c r="C30" t="str">
        <f>HYPERLINK("http://news.windin.com/ns/bulletin.php?code=5240539376E5&amp;id=105438208&amp;type=1","鸿博股份:简式权益变动报告书(更新后)")</f>
        <v>鸿博股份:简式权益变动报告书(更新后)</v>
      </c>
    </row>
    <row r="31" spans="1:3" ht="13.5">
      <c r="A31" s="1">
        <v>43601</v>
      </c>
      <c r="B31" t="s">
        <v>17</v>
      </c>
      <c r="C31" t="str">
        <f>HYPERLINK("http://news.windin.com/ns/bulletin.php?code=5240538676E5&amp;id=105438204&amp;type=1","鸿博股份:更正公告")</f>
        <v>鸿博股份:更正公告</v>
      </c>
    </row>
    <row r="32" spans="1:3" ht="13.5">
      <c r="A32" s="1">
        <v>43601</v>
      </c>
      <c r="B32" t="s">
        <v>18</v>
      </c>
      <c r="C32" t="str">
        <f>HYPERLINK("http://news.windin.com/ns/bulletin.php?code=F69DDD7376E4&amp;id=105438166&amp;type=1","圣农发展:关于投资设立全资子公司的进展公告")</f>
        <v>圣农发展:关于投资设立全资子公司的进展公告</v>
      </c>
    </row>
    <row r="33" spans="1:3" ht="13.5">
      <c r="A33" s="1">
        <v>43601</v>
      </c>
      <c r="B33" t="s">
        <v>19</v>
      </c>
      <c r="C33" t="str">
        <f>HYPERLINK("http://news.windin.com/ns/bulletin.php?code=8913535376E3&amp;id=105438056&amp;type=1","火炬电子:关于提供担保事宜的进展公告(二)")</f>
        <v>火炬电子:关于提供担保事宜的进展公告(二)</v>
      </c>
    </row>
    <row r="34" spans="1:3" ht="13.5">
      <c r="A34" s="1">
        <v>43601</v>
      </c>
      <c r="B34" t="s">
        <v>20</v>
      </c>
      <c r="C34" t="str">
        <f>HYPERLINK("http://news.windin.com/ns/bulletin.php?code=8862E0DC76E3&amp;id=105437994&amp;type=1","九牧王:2018年年度股东大会会议文件")</f>
        <v>九牧王:2018年年度股东大会会议文件</v>
      </c>
    </row>
    <row r="36" ht="13.5">
      <c r="A36" t="s">
        <v>21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鑫焱</cp:lastModifiedBy>
  <dcterms:created xsi:type="dcterms:W3CDTF">2019-05-16T06:52:10Z</dcterms:created>
  <dcterms:modified xsi:type="dcterms:W3CDTF">2019-05-16T06:52:44Z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