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公司公告" sheetId="1" r:id="rId1"/>
  </sheets>
  <definedNames/>
  <calcPr fullCalcOnLoad="1"/>
</workbook>
</file>

<file path=xl/sharedStrings.xml><?xml version="1.0" encoding="utf-8"?>
<sst xmlns="http://schemas.openxmlformats.org/spreadsheetml/2006/main" count="46" uniqueCount="23">
  <si>
    <t>公告日期</t>
  </si>
  <si>
    <t>证券代码</t>
  </si>
  <si>
    <t>公告标题</t>
  </si>
  <si>
    <t>002110.SZ</t>
  </si>
  <si>
    <t>603615.SH</t>
  </si>
  <si>
    <t>300299.SZ</t>
  </si>
  <si>
    <t>000993.SZ</t>
  </si>
  <si>
    <t>002509.SZ</t>
  </si>
  <si>
    <t>603817.SH</t>
  </si>
  <si>
    <t>603678.SH</t>
  </si>
  <si>
    <t>601566.SH</t>
  </si>
  <si>
    <t>000663.SZ</t>
  </si>
  <si>
    <t>600734.SH</t>
  </si>
  <si>
    <t>002752.SZ</t>
  </si>
  <si>
    <t>002868.SZ</t>
  </si>
  <si>
    <t>002529.SZ</t>
  </si>
  <si>
    <t>603663.SH</t>
  </si>
  <si>
    <t>300650.SZ</t>
  </si>
  <si>
    <t>300560.SZ</t>
  </si>
  <si>
    <t>002474.SZ</t>
  </si>
  <si>
    <t>601933.SH</t>
  </si>
  <si>
    <t>603686.SH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</si>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</sst>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sz val="11"/>
      <color indexed="8"/>
      <name val="宋体"/>
      <family val="0"/>
    </font>
    <font>
      <i/>
      <sz val="11"/>
      <color indexed="23"/>
      <name val="宋体"/>
      <family val="0"/>
    </font>
    <font>
      <sz val="11"/>
      <color indexed="16"/>
      <name val="宋体"/>
      <family val="0"/>
    </font>
    <font>
      <sz val="11"/>
      <color indexed="42"/>
      <name val="宋体"/>
      <family val="0"/>
    </font>
    <font>
      <sz val="11"/>
      <color indexed="53"/>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3"/>
      <color indexed="54"/>
      <name val="宋体"/>
      <family val="0"/>
    </font>
    <font>
      <sz val="11"/>
      <color indexed="19"/>
      <name val="宋体"/>
      <family val="0"/>
    </font>
    <font>
      <b/>
      <sz val="15"/>
      <color indexed="54"/>
      <name val="宋体"/>
      <family val="0"/>
    </font>
    <font>
      <b/>
      <sz val="11"/>
      <color indexed="53"/>
      <name val="宋体"/>
      <family val="0"/>
    </font>
    <font>
      <b/>
      <sz val="11"/>
      <color indexed="54"/>
      <name val="宋体"/>
      <family val="0"/>
    </font>
    <font>
      <u val="single"/>
      <sz val="11"/>
      <color indexed="12"/>
      <name val="宋体"/>
      <family val="0"/>
    </font>
    <font>
      <b/>
      <sz val="11"/>
      <color indexed="9"/>
      <name val="宋体"/>
      <family val="0"/>
    </font>
    <font>
      <u val="single"/>
      <sz val="11"/>
      <color indexed="20"/>
      <name val="宋体"/>
      <family val="0"/>
    </font>
    <font>
      <b/>
      <sz val="11"/>
      <color indexed="8"/>
      <name val="宋体"/>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45"/>
  <sheetViews>
    <sheetView tabSelected="1" zoomScaleSheetLayoutView="100" workbookViewId="0" topLeftCell="A26">
      <selection activeCell="C53" sqref="C53"/>
    </sheetView>
  </sheetViews>
  <sheetFormatPr defaultColWidth="9.00390625" defaultRowHeight="15"/>
  <cols>
    <col min="1" max="1" width="15.28125" style="0" customWidth="1"/>
    <col min="2" max="2" width="10.421875" style="0" customWidth="1"/>
    <col min="3" max="3" width="130.7109375" style="0" customWidth="1"/>
  </cols>
  <sheetData>
    <row r="1" spans="1:3" ht="13.5">
      <c r="A1" s="1" t="s">
        <v>0</v>
      </c>
      <c r="B1" t="s">
        <v>1</v>
      </c>
      <c r="C1" t="s">
        <v>2</v>
      </c>
    </row>
    <row r="2" spans="1:3" ht="13.5">
      <c r="A2" s="1">
        <v>43607</v>
      </c>
      <c r="B2" t="s">
        <v>3</v>
      </c>
      <c r="C2" t="str">
        <f>HYPERLINK("http://news.windin.com/ns/bulletin.php?code=7813DDE97B9B&amp;id=105622330&amp;type=1","三钢闽光:关于2019年第二次临时股东大会通知的更正公告")</f>
        <v>三钢闽光:关于2019年第二次临时股东大会通知的更正公告</v>
      </c>
    </row>
    <row r="3" spans="1:3" ht="13.5">
      <c r="A3" s="1">
        <v>43607</v>
      </c>
      <c r="B3" t="s">
        <v>4</v>
      </c>
      <c r="C3" t="str">
        <f>HYPERLINK("http://news.windin.com/ns/bulletin.php?code=A0FA38C37B9A&amp;id=105622212&amp;type=1","茶花股份:2019年限制性股票激励计划授予结果公告")</f>
        <v>茶花股份:2019年限制性股票激励计划授予结果公告</v>
      </c>
    </row>
    <row r="4" spans="1:3" ht="13.5">
      <c r="A4" s="1">
        <v>43606</v>
      </c>
      <c r="B4" t="s">
        <v>5</v>
      </c>
      <c r="C4" t="str">
        <f>HYPERLINK("http://news.windin.com/ns/bulletin.php?code=89AD75827B6D&amp;id=105617530&amp;type=1","富春股份:年报问询函")</f>
        <v>富春股份:年报问询函</v>
      </c>
    </row>
    <row r="5" spans="1:3" ht="13.5">
      <c r="A5" s="1">
        <v>43606</v>
      </c>
      <c r="B5" t="s">
        <v>6</v>
      </c>
      <c r="C5" t="str">
        <f>HYPERLINK("http://news.windin.com/ns/bulletin.php?code=E00458E97AFB&amp;id=105606828&amp;type=1","闽东电力:关于全资子公司收到行政处罚决定书的进展公告")</f>
        <v>闽东电力:关于全资子公司收到行政处罚决定书的进展公告</v>
      </c>
    </row>
    <row r="6" spans="1:3" ht="13.5">
      <c r="A6" s="1">
        <v>43606</v>
      </c>
      <c r="B6" t="s">
        <v>7</v>
      </c>
      <c r="C6" t="str">
        <f>HYPERLINK("http://news.windin.com/ns/bulletin.php?code=BA27FD237AFB&amp;id=105606810&amp;type=1","天广中茂:第四届董事会第四十次会议决议公告")</f>
        <v>天广中茂:第四届董事会第四十次会议决议公告</v>
      </c>
    </row>
    <row r="7" spans="1:3" ht="13.5">
      <c r="A7" s="1">
        <v>43606</v>
      </c>
      <c r="B7" t="s">
        <v>7</v>
      </c>
      <c r="C7" t="str">
        <f>HYPERLINK("http://news.windin.com/ns/bulletin.php?code=B23DF99E7AFB&amp;id=105606798&amp;type=1","天广中茂:关于召开2018年度股东大会的公告")</f>
        <v>天广中茂:关于召开2018年度股东大会的公告</v>
      </c>
    </row>
    <row r="8" spans="1:3" ht="13.5">
      <c r="A8" s="1">
        <v>43606</v>
      </c>
      <c r="B8" t="s">
        <v>7</v>
      </c>
      <c r="C8" t="str">
        <f>HYPERLINK("http://news.windin.com/ns/bulletin.php?code=B496C9FF7AFB&amp;id=105606796&amp;type=1","天广中茂:第四届监事会第十六次会议决议公告")</f>
        <v>天广中茂:第四届监事会第十六次会议决议公告</v>
      </c>
    </row>
    <row r="9" spans="1:3" ht="13.5">
      <c r="A9" s="1">
        <v>43606</v>
      </c>
      <c r="B9" t="s">
        <v>7</v>
      </c>
      <c r="C9" t="str">
        <f>HYPERLINK("http://news.windin.com/ns/bulletin.php?code=A521BAB67AFB&amp;id=105606774&amp;type=1","天广中茂:关于2015年重大资产重组业绩补偿实施方案的公告")</f>
        <v>天广中茂:关于2015年重大资产重组业绩补偿实施方案的公告</v>
      </c>
    </row>
    <row r="10" spans="1:3" ht="13.5">
      <c r="A10" s="1">
        <v>43606</v>
      </c>
      <c r="B10" t="s">
        <v>7</v>
      </c>
      <c r="C10" t="str">
        <f>HYPERLINK("http://news.windin.com/ns/bulletin.php?code=936B56E37AFB&amp;id=105606738&amp;type=1","天广中茂:独立董事关于第四届董事会第四十次会议有关事项的独立意见")</f>
        <v>天广中茂:独立董事关于第四届董事会第四十次会议有关事项的独立意见</v>
      </c>
    </row>
    <row r="11" spans="1:3" ht="13.5">
      <c r="A11" s="1">
        <v>43606</v>
      </c>
      <c r="B11" t="s">
        <v>8</v>
      </c>
      <c r="C11" t="str">
        <f>HYPERLINK("http://news.windin.com/ns/bulletin.php?code=AA4E37167AF0&amp;id=105605066&amp;type=1","海峡环保:2018年年度股东大会之法律意见书")</f>
        <v>海峡环保:2018年年度股东大会之法律意见书</v>
      </c>
    </row>
    <row r="12" spans="1:3" ht="13.5">
      <c r="A12" s="1">
        <v>43606</v>
      </c>
      <c r="B12" t="s">
        <v>9</v>
      </c>
      <c r="C12" t="str">
        <f>HYPERLINK("http://news.windin.com/ns/bulletin.php?code=AA4E36F37AF0&amp;id=105605044&amp;type=1","火炬电子:2018年年度股东大会决议公告")</f>
        <v>火炬电子:2018年年度股东大会决议公告</v>
      </c>
    </row>
    <row r="13" spans="1:3" ht="13.5">
      <c r="A13" s="1">
        <v>43606</v>
      </c>
      <c r="B13" t="s">
        <v>8</v>
      </c>
      <c r="C13" t="str">
        <f>HYPERLINK("http://news.windin.com/ns/bulletin.php?code=A4C457387AF0&amp;id=105605030&amp;type=1","海峡环保:2018年年度股东大会决议公告")</f>
        <v>海峡环保:2018年年度股东大会决议公告</v>
      </c>
    </row>
    <row r="14" spans="1:3" ht="13.5">
      <c r="A14" s="1">
        <v>43606</v>
      </c>
      <c r="B14" t="s">
        <v>9</v>
      </c>
      <c r="C14" t="str">
        <f>HYPERLINK("http://news.windin.com/ns/bulletin.php?code=AABE08877AF0&amp;id=105605048&amp;type=1","火炬电子:2018年年度股东大会的法律意见书")</f>
        <v>火炬电子:2018年年度股东大会的法律意见书</v>
      </c>
    </row>
    <row r="15" spans="1:3" ht="13.5">
      <c r="A15" s="1">
        <v>43606</v>
      </c>
      <c r="B15" t="s">
        <v>8</v>
      </c>
      <c r="C15" t="str">
        <f>HYPERLINK("http://news.windin.com/ns/bulletin.php?code=A4C457087AF0&amp;id=105604976&amp;type=1","海峡环保:第二届董事会第二十四次会议决议公告")</f>
        <v>海峡环保:第二届董事会第二十四次会议决议公告</v>
      </c>
    </row>
    <row r="16" spans="1:3" ht="13.5">
      <c r="A16" s="1">
        <v>43606</v>
      </c>
      <c r="B16" t="s">
        <v>8</v>
      </c>
      <c r="C16" t="str">
        <f>HYPERLINK("http://news.windin.com/ns/bulletin.php?code=A45744707AF0&amp;id=105604972&amp;type=1","海峡环保:关于董事长变更的公告")</f>
        <v>海峡环保:关于董事长变更的公告</v>
      </c>
    </row>
    <row r="17" spans="1:3" ht="13.5">
      <c r="A17" s="1">
        <v>43606</v>
      </c>
      <c r="B17" t="s">
        <v>10</v>
      </c>
      <c r="C17" t="str">
        <f>HYPERLINK("http://news.windin.com/ns/bulletin.php?code=1421542E7AEF&amp;id=105604782&amp;type=1","九牧王:第四届监事会第一次会议决议公告")</f>
        <v>九牧王:第四届监事会第一次会议决议公告</v>
      </c>
    </row>
    <row r="18" spans="1:3" ht="13.5">
      <c r="A18" s="1">
        <v>43606</v>
      </c>
      <c r="B18" t="s">
        <v>10</v>
      </c>
      <c r="C18" t="str">
        <f>HYPERLINK("http://news.windin.com/ns/bulletin.php?code=12ED564B7AEF&amp;id=105604776&amp;type=1","九牧王:2018年年度股东大会的法律意见")</f>
        <v>九牧王:2018年年度股东大会的法律意见</v>
      </c>
    </row>
    <row r="19" spans="1:3" ht="13.5">
      <c r="A19" s="1">
        <v>43606</v>
      </c>
      <c r="B19" t="s">
        <v>10</v>
      </c>
      <c r="C19" t="str">
        <f>HYPERLINK("http://news.windin.com/ns/bulletin.php?code=12ED56467AEF&amp;id=105604774&amp;type=1","九牧王:第四届董事会第一次会议决议公告")</f>
        <v>九牧王:第四届董事会第一次会议决议公告</v>
      </c>
    </row>
    <row r="20" spans="1:3" ht="13.5">
      <c r="A20" s="1">
        <v>43606</v>
      </c>
      <c r="B20" t="s">
        <v>10</v>
      </c>
      <c r="C20" t="str">
        <f>HYPERLINK("http://news.windin.com/ns/bulletin.php?code=178792627AEF&amp;id=105604764&amp;type=1","九牧王:独立董事关于聘任高级管理人员和证券事务代表的独立意见")</f>
        <v>九牧王:独立董事关于聘任高级管理人员和证券事务代表的独立意见</v>
      </c>
    </row>
    <row r="21" spans="1:3" ht="13.5">
      <c r="A21" s="1">
        <v>43606</v>
      </c>
      <c r="B21" t="s">
        <v>10</v>
      </c>
      <c r="C21" t="str">
        <f>HYPERLINK("http://news.windin.com/ns/bulletin.php?code=142154157AEF&amp;id=105604758&amp;type=1","九牧王:关于选举职工监事的公告")</f>
        <v>九牧王:关于选举职工监事的公告</v>
      </c>
    </row>
    <row r="22" spans="1:3" ht="13.5">
      <c r="A22" s="1">
        <v>43606</v>
      </c>
      <c r="B22" t="s">
        <v>10</v>
      </c>
      <c r="C22" t="str">
        <f>HYPERLINK("http://news.windin.com/ns/bulletin.php?code=1316C7847AEF&amp;id=105604740&amp;type=1","九牧王:关于全资子公司认购私募基金份额的公告")</f>
        <v>九牧王:关于全资子公司认购私募基金份额的公告</v>
      </c>
    </row>
    <row r="23" spans="1:3" ht="13.5">
      <c r="A23" s="1">
        <v>43606</v>
      </c>
      <c r="B23" t="s">
        <v>10</v>
      </c>
      <c r="C23" t="str">
        <f>HYPERLINK("http://news.windin.com/ns/bulletin.php?code=1727C6F77AEF&amp;id=105604750&amp;type=1","九牧王:2018年年度股东大会决议公告")</f>
        <v>九牧王:2018年年度股东大会决议公告</v>
      </c>
    </row>
    <row r="24" spans="1:3" ht="13.5">
      <c r="A24" s="1">
        <v>43606</v>
      </c>
      <c r="B24" t="s">
        <v>10</v>
      </c>
      <c r="C24" t="str">
        <f>HYPERLINK("http://news.windin.com/ns/bulletin.php?code=12ED561E7AEF&amp;id=105604718&amp;type=1","九牧王:关于林荣宗先生辞任公司高级管理人员的公告")</f>
        <v>九牧王:关于林荣宗先生辞任公司高级管理人员的公告</v>
      </c>
    </row>
    <row r="25" spans="1:3" ht="13.5">
      <c r="A25" s="1">
        <v>43606</v>
      </c>
      <c r="B25" t="s">
        <v>10</v>
      </c>
      <c r="C25" t="str">
        <f>HYPERLINK("http://news.windin.com/ns/bulletin.php?code=12ED560B7AEF&amp;id=105604704&amp;type=1","九牧王:关于监事退休的公告")</f>
        <v>九牧王:关于监事退休的公告</v>
      </c>
    </row>
    <row r="26" spans="1:3" ht="13.5">
      <c r="A26" s="1">
        <v>43606</v>
      </c>
      <c r="B26" t="s">
        <v>11</v>
      </c>
      <c r="C26" t="str">
        <f>HYPERLINK("http://news.windin.com/ns/bulletin.php?code=AB483F647AEA&amp;id=105596800&amp;type=1","永安林业:福建君立律师事务所关于公司重大资产重组项目业绩承诺补偿及资产减值补偿涉及回购注销相关交易对方所持股票事项的法律意见书")</f>
        <v>永安林业:福建君立律师事务所关于公司重大资产重组项目业绩承诺补偿及资产减值补偿涉及回购注销相关交易对方所持股票事项的法律意见书</v>
      </c>
    </row>
    <row r="27" spans="1:3" ht="13.5">
      <c r="A27" s="1">
        <v>43606</v>
      </c>
      <c r="B27" t="s">
        <v>11</v>
      </c>
      <c r="C27" t="str">
        <f>HYPERLINK("http://news.windin.com/ns/bulletin.php?code=8DE9E2C37AEA&amp;id=105596480&amp;type=1","永安林业:业绩承诺补偿股份注销完成公告")</f>
        <v>永安林业:业绩承诺补偿股份注销完成公告</v>
      </c>
    </row>
    <row r="28" spans="1:3" ht="13.5">
      <c r="A28" s="1">
        <v>43606</v>
      </c>
      <c r="B28" t="s">
        <v>12</v>
      </c>
      <c r="C28" t="str">
        <f>HYPERLINK("http://news.windin.com/ns/bulletin.php?code=801C65137AE8&amp;id=105590320&amp;type=1","实达集团:风险提示公告")</f>
        <v>实达集团:风险提示公告</v>
      </c>
    </row>
    <row r="29" spans="1:3" ht="13.5">
      <c r="A29" s="1">
        <v>43606</v>
      </c>
      <c r="B29" t="s">
        <v>12</v>
      </c>
      <c r="C29" t="str">
        <f>HYPERLINK("http://news.windin.com/ns/bulletin.php?code=7C2EDAEE7AE8&amp;id=105590346&amp;type=1","实达集团:高管辞职公告")</f>
        <v>实达集团:高管辞职公告</v>
      </c>
    </row>
    <row r="30" spans="1:3" ht="13.5">
      <c r="A30" s="1">
        <v>43606</v>
      </c>
      <c r="B30" t="s">
        <v>13</v>
      </c>
      <c r="C30" t="str">
        <f>HYPERLINK("http://news.windin.com/ns/bulletin.php?code=91772DB07AE5&amp;id=105582872&amp;type=1","昇兴股份:2018年度股东大会决议公告")</f>
        <v>昇兴股份:2018年度股东大会决议公告</v>
      </c>
    </row>
    <row r="31" spans="1:3" ht="13.5">
      <c r="A31" s="1">
        <v>43606</v>
      </c>
      <c r="B31" t="s">
        <v>14</v>
      </c>
      <c r="C31" t="str">
        <f>HYPERLINK("http://news.windin.com/ns/bulletin.php?code=91DCA0467AE5&amp;id=105582830&amp;type=1","绿康生化:股票交易异常波动公告")</f>
        <v>绿康生化:股票交易异常波动公告</v>
      </c>
    </row>
    <row r="32" spans="1:3" ht="13.5">
      <c r="A32" s="1">
        <v>43606</v>
      </c>
      <c r="B32" t="s">
        <v>13</v>
      </c>
      <c r="C32" t="str">
        <f>HYPERLINK("http://news.windin.com/ns/bulletin.php?code=91DCA0497AE5&amp;id=105582832&amp;type=1","昇兴股份:2018年度股东大会的法律意见书")</f>
        <v>昇兴股份:2018年度股东大会的法律意见书</v>
      </c>
    </row>
    <row r="33" spans="1:3" ht="13.5">
      <c r="A33" s="1">
        <v>43606</v>
      </c>
      <c r="B33" t="s">
        <v>15</v>
      </c>
      <c r="C33" t="str">
        <f>HYPERLINK("http://news.windin.com/ns/bulletin.php?code=FABC06637AE4&amp;id=105581310&amp;type=1","海源复材:2018年度股东大会之法律意见书")</f>
        <v>海源复材:2018年度股东大会之法律意见书</v>
      </c>
    </row>
    <row r="34" spans="1:3" ht="13.5">
      <c r="A34" s="1">
        <v>43606</v>
      </c>
      <c r="B34" t="s">
        <v>15</v>
      </c>
      <c r="C34" t="str">
        <f>HYPERLINK("http://news.windin.com/ns/bulletin.php?code=FABC06117AE4&amp;id=105581266&amp;type=1","海源复材:2018年度股东大会决议公告")</f>
        <v>海源复材:2018年度股东大会决议公告</v>
      </c>
    </row>
    <row r="35" spans="1:3" ht="13.5">
      <c r="A35" s="1">
        <v>43606</v>
      </c>
      <c r="B35" t="s">
        <v>16</v>
      </c>
      <c r="C35" t="str">
        <f>HYPERLINK("http://news.windin.com/ns/bulletin.php?code=E96FE1B57ADD&amp;id=105562164&amp;type=1","三祥新材:2018年年度权益分派实施公告")</f>
        <v>三祥新材:2018年年度权益分派实施公告</v>
      </c>
    </row>
    <row r="36" spans="1:3" ht="13.5">
      <c r="A36" s="1">
        <v>43606</v>
      </c>
      <c r="B36" t="s">
        <v>17</v>
      </c>
      <c r="C36" t="str">
        <f>HYPERLINK("http://news.windin.com/ns/bulletin.php?code=FD02426B7ADB&amp;id=105557064&amp;type=1","太龙照明:关于公司第一期员工持股计划完成股票购买的公告")</f>
        <v>太龙照明:关于公司第一期员工持股计划完成股票购买的公告</v>
      </c>
    </row>
    <row r="37" spans="1:3" ht="13.5">
      <c r="A37" s="1">
        <v>43606</v>
      </c>
      <c r="B37" t="s">
        <v>3</v>
      </c>
      <c r="C37" t="str">
        <f>HYPERLINK("http://news.windin.com/ns/bulletin.php?code=C35A15B47AD9&amp;id=105554094&amp;type=1","三钢闽光:关于收到全资子公司分红款的公告")</f>
        <v>三钢闽光:关于收到全资子公司分红款的公告</v>
      </c>
    </row>
    <row r="38" spans="1:3" ht="13.5">
      <c r="A38" s="1">
        <v>43606</v>
      </c>
      <c r="B38" t="s">
        <v>18</v>
      </c>
      <c r="C38" t="str">
        <f>HYPERLINK("http://news.windin.com/ns/bulletin.php?code=926473AF7AD8&amp;id=105552784&amp;type=1","中富通:独立董事关于第三届董事会第十四次会议相关事项的独立意见")</f>
        <v>中富通:独立董事关于第三届董事会第十四次会议相关事项的独立意见</v>
      </c>
    </row>
    <row r="39" spans="1:3" ht="13.5">
      <c r="A39" s="1">
        <v>43606</v>
      </c>
      <c r="B39" t="s">
        <v>18</v>
      </c>
      <c r="C39" t="str">
        <f>HYPERLINK("http://news.windin.com/ns/bulletin.php?code=8507DA427AD8&amp;id=105552746&amp;type=1","中富通:第三届董事会第十四次会议决议公告")</f>
        <v>中富通:第三届董事会第十四次会议决议公告</v>
      </c>
    </row>
    <row r="40" spans="1:3" ht="13.5">
      <c r="A40" s="1">
        <v>43606</v>
      </c>
      <c r="B40" t="s">
        <v>18</v>
      </c>
      <c r="C40" t="str">
        <f>HYPERLINK("http://news.windin.com/ns/bulletin.php?code=77CFB9987AD8&amp;id=105552686&amp;type=1","中富通:关于聘任副总经理,董事会秘书的公告")</f>
        <v>中富通:关于聘任副总经理,董事会秘书的公告</v>
      </c>
    </row>
    <row r="41" spans="1:3" ht="13.5">
      <c r="A41" s="1">
        <v>43606</v>
      </c>
      <c r="B41" t="s">
        <v>19</v>
      </c>
      <c r="C41" t="str">
        <f>HYPERLINK("http://news.windin.com/ns/bulletin.php?code=00B1AB557AD4&amp;id=105546296&amp;type=1","榕基软件:关于股东进行股票质押式回购交易的公告")</f>
        <v>榕基软件:关于股东进行股票质押式回购交易的公告</v>
      </c>
    </row>
    <row r="42" spans="1:3" ht="13.5">
      <c r="A42" s="1">
        <v>43606</v>
      </c>
      <c r="B42" t="s">
        <v>20</v>
      </c>
      <c r="C42" t="str">
        <f>HYPERLINK("http://news.windin.com/ns/bulletin.php?code=77C720587AD1&amp;id=105543150&amp;type=1","永辉超市:关于提前归还部分募集资金的公告")</f>
        <v>永辉超市:关于提前归还部分募集资金的公告</v>
      </c>
    </row>
    <row r="43" spans="1:3" ht="13.5">
      <c r="A43" s="1">
        <v>43606</v>
      </c>
      <c r="B43" t="s">
        <v>21</v>
      </c>
      <c r="C43" t="str">
        <f>HYPERLINK("http://news.windin.com/ns/bulletin.php?code=77C7203C7AD1&amp;id=105543136&amp;type=1","龙马环卫:关于竞得国有土地使用权的公告")</f>
        <v>龙马环卫:关于竞得国有土地使用权的公告</v>
      </c>
    </row>
    <row r="45" ht="13.5">
      <c r="A45" t="s">
        <v>22</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2019-05-21T07:47:45Z</dcterms:created>
  <dcterms:modified xsi:type="dcterms:W3CDTF">2019-05-21T07:48:29Z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