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00" activeTab="0"/>
  </bookViews>
  <sheets>
    <sheet name="公司公告" sheetId="1" r:id="rId1"/>
  </sheets>
  <definedNames/>
  <calcPr fullCalcOnLoad="1"/>
</workbook>
</file>

<file path=xl/sharedStrings.xml><?xml version="1.0" encoding="utf-8"?>
<sst xmlns="http://schemas.openxmlformats.org/spreadsheetml/2006/main" count="51" uniqueCount="29">
  <si>
    <t>公告日期</t>
  </si>
  <si>
    <t>证券代码</t>
  </si>
  <si>
    <t>公告标题</t>
  </si>
  <si>
    <t>002098.SZ</t>
  </si>
  <si>
    <t>000671.SZ</t>
  </si>
  <si>
    <t>300062.SZ</t>
  </si>
  <si>
    <t>300712.SZ</t>
  </si>
  <si>
    <t>300750.SZ</t>
  </si>
  <si>
    <t>002102.SZ</t>
  </si>
  <si>
    <t>300605.SZ</t>
  </si>
  <si>
    <t>000797.SZ</t>
  </si>
  <si>
    <t>603363.SH</t>
  </si>
  <si>
    <t>603668.SH</t>
  </si>
  <si>
    <t>600734.SH</t>
  </si>
  <si>
    <t>600802.SH</t>
  </si>
  <si>
    <t>000993.SZ</t>
  </si>
  <si>
    <t>600693.SH</t>
  </si>
  <si>
    <t>002222.SZ</t>
  </si>
  <si>
    <t>000732.SZ</t>
  </si>
  <si>
    <t>002070.SZ</t>
  </si>
  <si>
    <t>600660.SH</t>
  </si>
  <si>
    <t>300174.SZ</t>
  </si>
  <si>
    <t>002229.SZ</t>
  </si>
  <si>
    <t>300650.SZ</t>
  </si>
  <si>
    <t>600592.SH</t>
  </si>
  <si>
    <t>603879.SH</t>
  </si>
  <si>
    <t>002110.SZ</t>
  </si>
  <si>
    <t>603615.SH</t>
  </si>
  <si>
    <t>数据来源：Wind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</si>
</sst>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9">
    <font>
      <sz val="11"/>
      <color theme="1"/>
      <name val="Calibri"/>
      <family val="0"/>
    </font>
    <font>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23" fillId="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23" fillId="9" borderId="0" applyNumberFormat="0" applyBorder="0" applyAlignment="0" applyProtection="0"/>
    <xf numFmtId="0" fontId="26" fillId="0" borderId="4" applyNumberFormat="0" applyFill="0" applyAlignment="0" applyProtection="0"/>
    <xf numFmtId="0" fontId="23" fillId="10" borderId="0" applyNumberFormat="0" applyBorder="0" applyAlignment="0" applyProtection="0"/>
    <xf numFmtId="0" fontId="32" fillId="11" borderId="5" applyNumberFormat="0" applyAlignment="0" applyProtection="0"/>
    <xf numFmtId="0" fontId="33" fillId="11" borderId="1" applyNumberFormat="0" applyAlignment="0" applyProtection="0"/>
    <xf numFmtId="0" fontId="34" fillId="12" borderId="6" applyNumberFormat="0" applyAlignment="0" applyProtection="0"/>
    <xf numFmtId="0" fontId="0" fillId="13" borderId="0" applyNumberFormat="0" applyBorder="0" applyAlignment="0" applyProtection="0"/>
    <xf numFmtId="0" fontId="23" fillId="14"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2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3" fillId="27" borderId="0" applyNumberFormat="0" applyBorder="0" applyAlignment="0" applyProtection="0"/>
    <xf numFmtId="0" fontId="0"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cellStyleXfs>
  <cellXfs count="2">
    <xf numFmtId="0" fontId="0" fillId="0" borderId="0" xfId="0" applyFont="1" applyAlignment="1">
      <alignment vertical="center"/>
    </xf>
    <xf numFmtId="176"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50"/>
  <sheetViews>
    <sheetView tabSelected="1" zoomScaleSheetLayoutView="100" workbookViewId="0" topLeftCell="A31">
      <selection activeCell="A49" sqref="A49:IV95"/>
    </sheetView>
  </sheetViews>
  <sheetFormatPr defaultColWidth="9.00390625" defaultRowHeight="15"/>
  <cols>
    <col min="1" max="1" width="15.28125" style="0" customWidth="1"/>
    <col min="2" max="2" width="10.421875" style="0" customWidth="1"/>
    <col min="3" max="3" width="130.7109375" style="0" customWidth="1"/>
  </cols>
  <sheetData>
    <row r="1" spans="1:3" ht="13.5">
      <c r="A1" s="1" t="s">
        <v>0</v>
      </c>
      <c r="B1" t="s">
        <v>1</v>
      </c>
      <c r="C1" t="s">
        <v>2</v>
      </c>
    </row>
    <row r="2" spans="1:3" ht="13.5">
      <c r="A2" s="1">
        <v>43607</v>
      </c>
      <c r="B2" t="s">
        <v>3</v>
      </c>
      <c r="C2" t="str">
        <f>HYPERLINK("http://news.windin.com/ns/bulletin.php?code=006968277BC0&amp;id=105634664&amp;type=1","浔兴股份:股票交易异常波动公告")</f>
        <v>浔兴股份:股票交易异常波动公告</v>
      </c>
    </row>
    <row r="3" spans="1:3" ht="13.5">
      <c r="A3" s="1">
        <v>43607</v>
      </c>
      <c r="B3" t="s">
        <v>4</v>
      </c>
      <c r="C3" t="str">
        <f>HYPERLINK("http://news.windin.com/ns/bulletin.php?code=ABF752D77BBE&amp;id=105634412&amp;type=1","阳光城:2018年度权益分派实施公告")</f>
        <v>阳光城:2018年度权益分派实施公告</v>
      </c>
    </row>
    <row r="4" spans="1:3" ht="13.5">
      <c r="A4" s="1">
        <v>43607</v>
      </c>
      <c r="B4" t="s">
        <v>5</v>
      </c>
      <c r="C4" t="str">
        <f>HYPERLINK("http://news.windin.com/ns/bulletin.php?code=A42F98257BBE&amp;id=105634406&amp;type=1","中能电气:关于“17中能01”票面利率调整及投资者回售实施办法的第三次提示性公告")</f>
        <v>中能电气:关于“17中能01”票面利率调整及投资者回售实施办法的第三次提示性公告</v>
      </c>
    </row>
    <row r="5" spans="1:3" ht="13.5">
      <c r="A5" s="1">
        <v>43607</v>
      </c>
      <c r="B5" t="s">
        <v>6</v>
      </c>
      <c r="C5" t="str">
        <f>HYPERLINK("http://news.windin.com/ns/bulletin.php?code=3C6242907BBE&amp;id=105634306&amp;type=1","永福股份:简式权益变动报告书")</f>
        <v>永福股份:简式权益变动报告书</v>
      </c>
    </row>
    <row r="6" spans="1:3" ht="13.5">
      <c r="A6" s="1">
        <v>43607</v>
      </c>
      <c r="B6" t="s">
        <v>7</v>
      </c>
      <c r="C6" t="str">
        <f>HYPERLINK("http://news.windin.com/ns/bulletin.php?code=185D86C67BBE&amp;id=105634284&amp;type=1","宁德时代:2018年度股东大会的法律意见书")</f>
        <v>宁德时代:2018年度股东大会的法律意见书</v>
      </c>
    </row>
    <row r="7" spans="1:3" ht="13.5">
      <c r="A7" s="1">
        <v>43607</v>
      </c>
      <c r="B7" t="s">
        <v>7</v>
      </c>
      <c r="C7" t="str">
        <f>HYPERLINK("http://news.windin.com/ns/bulletin.php?code=0738CB337BBE&amp;id=105634268&amp;type=1","宁德时代:2018年度股东大会决议公告")</f>
        <v>宁德时代:2018年度股东大会决议公告</v>
      </c>
    </row>
    <row r="8" spans="1:3" ht="13.5">
      <c r="A8" s="1">
        <v>43607</v>
      </c>
      <c r="B8" t="s">
        <v>8</v>
      </c>
      <c r="C8" t="str">
        <f>HYPERLINK("http://news.windin.com/ns/bulletin.php?code=01383BDA7BBE&amp;id=105634248&amp;type=1","ST冠福:关于大股东陈烈权先生部分股份质押的公告")</f>
        <v>ST冠福:关于大股东陈烈权先生部分股份质押的公告</v>
      </c>
    </row>
    <row r="9" spans="1:3" ht="13.5">
      <c r="A9" s="1">
        <v>43607</v>
      </c>
      <c r="B9" t="s">
        <v>7</v>
      </c>
      <c r="C9" t="str">
        <f>HYPERLINK("http://news.windin.com/ns/bulletin.php?code=023BD4677BBE&amp;id=105634246&amp;type=1","宁德时代:关于回购注销部分限制性股票的减资公告")</f>
        <v>宁德时代:关于回购注销部分限制性股票的减资公告</v>
      </c>
    </row>
    <row r="10" spans="1:3" ht="13.5">
      <c r="A10" s="1">
        <v>43607</v>
      </c>
      <c r="B10" t="s">
        <v>6</v>
      </c>
      <c r="C10" t="str">
        <f>HYPERLINK("http://news.windin.com/ns/bulletin.php?code=B6527F367BBD&amp;id=105634176&amp;type=1","永福股份:关于持股5%以上股东减持公司股份暨权益变动的提示性公告")</f>
        <v>永福股份:关于持股5%以上股东减持公司股份暨权益变动的提示性公告</v>
      </c>
    </row>
    <row r="11" spans="1:3" ht="13.5">
      <c r="A11" s="1">
        <v>43607</v>
      </c>
      <c r="B11" t="s">
        <v>9</v>
      </c>
      <c r="C11" t="str">
        <f>HYPERLINK("http://news.windin.com/ns/bulletin.php?code=8FC599407BBA&amp;id=105633614&amp;type=1","恒锋信息:2018年年度股东大会的法律意见书")</f>
        <v>恒锋信息:2018年年度股东大会的法律意见书</v>
      </c>
    </row>
    <row r="12" spans="1:3" ht="13.5">
      <c r="A12" s="1">
        <v>43607</v>
      </c>
      <c r="B12" t="s">
        <v>9</v>
      </c>
      <c r="C12" t="str">
        <f>HYPERLINK("http://news.windin.com/ns/bulletin.php?code=2389C6267BBA&amp;id=105633536&amp;type=1","恒锋信息:关于完成补选公司第二届董事会非独立董事的公告")</f>
        <v>恒锋信息:关于完成补选公司第二届董事会非独立董事的公告</v>
      </c>
    </row>
    <row r="13" spans="1:3" ht="13.5">
      <c r="A13" s="1">
        <v>43607</v>
      </c>
      <c r="B13" t="s">
        <v>9</v>
      </c>
      <c r="C13" t="str">
        <f>HYPERLINK("http://news.windin.com/ns/bulletin.php?code=2389C6207BBA&amp;id=105633534&amp;type=1","恒锋信息:2018年年度股东大会决议公告")</f>
        <v>恒锋信息:2018年年度股东大会决议公告</v>
      </c>
    </row>
    <row r="14" spans="1:3" ht="13.5">
      <c r="A14" s="1">
        <v>43607</v>
      </c>
      <c r="B14" t="s">
        <v>10</v>
      </c>
      <c r="C14" t="str">
        <f>HYPERLINK("http://news.windin.com/ns/bulletin.php?code=BE199A907BB9&amp;id=105633462&amp;type=1","中国武夷:关于为大股东福建建工银行借款提供担保的进展公告")</f>
        <v>中国武夷:关于为大股东福建建工银行借款提供担保的进展公告</v>
      </c>
    </row>
    <row r="15" spans="1:3" ht="13.5">
      <c r="A15" s="1">
        <v>43607</v>
      </c>
      <c r="B15" t="s">
        <v>11</v>
      </c>
      <c r="C15" t="str">
        <f>HYPERLINK("http://news.windin.com/ns/bulletin.php?code=B045F0E47BB7&amp;id=105632842&amp;type=1","傲农生物:2019年第二次临时股东大会的法律意见书")</f>
        <v>傲农生物:2019年第二次临时股东大会的法律意见书</v>
      </c>
    </row>
    <row r="16" spans="1:3" ht="13.5">
      <c r="A16" s="1">
        <v>43607</v>
      </c>
      <c r="B16" t="s">
        <v>11</v>
      </c>
      <c r="C16" t="str">
        <f>HYPERLINK("http://news.windin.com/ns/bulletin.php?code=B0D66F5C7BB7&amp;id=105632776&amp;type=1","傲农生物:2019年第二次临时股东大会决议公告")</f>
        <v>傲农生物:2019年第二次临时股东大会决议公告</v>
      </c>
    </row>
    <row r="17" spans="1:3" ht="13.5">
      <c r="A17" s="1">
        <v>43607</v>
      </c>
      <c r="B17" t="s">
        <v>12</v>
      </c>
      <c r="C17" t="str">
        <f>HYPERLINK("http://news.windin.com/ns/bulletin.php?code=F26076CD7BB0&amp;id=105631178&amp;type=1","天马科技:2018年年度股东大会决议公告")</f>
        <v>天马科技:2018年年度股东大会决议公告</v>
      </c>
    </row>
    <row r="18" spans="1:3" ht="13.5">
      <c r="A18" s="1">
        <v>43607</v>
      </c>
      <c r="B18" t="s">
        <v>13</v>
      </c>
      <c r="C18" t="str">
        <f>HYPERLINK("http://news.windin.com/ns/bulletin.php?code=F26076BC7BB0&amp;id=105631170&amp;type=1","实达集团:2018年年度股东大会决议公告")</f>
        <v>实达集团:2018年年度股东大会决议公告</v>
      </c>
    </row>
    <row r="19" spans="1:3" ht="13.5">
      <c r="A19" s="1">
        <v>43607</v>
      </c>
      <c r="B19" t="s">
        <v>13</v>
      </c>
      <c r="C19" t="str">
        <f>HYPERLINK("http://news.windin.com/ns/bulletin.php?code=F19F36B47BB0&amp;id=105631164&amp;type=1","实达集团:2018年年度股东大会法律意见书")</f>
        <v>实达集团:2018年年度股东大会法律意见书</v>
      </c>
    </row>
    <row r="20" spans="1:3" ht="13.5">
      <c r="A20" s="1">
        <v>43607</v>
      </c>
      <c r="B20" t="s">
        <v>13</v>
      </c>
      <c r="C20" t="str">
        <f>HYPERLINK("http://news.windin.com/ns/bulletin.php?code=F26076AC7BB0&amp;id=105631174&amp;type=1","实达集团:第九届董事会第三十三次会议决议公告")</f>
        <v>实达集团:第九届董事会第三十三次会议决议公告</v>
      </c>
    </row>
    <row r="21" spans="1:3" ht="13.5">
      <c r="A21" s="1">
        <v>43607</v>
      </c>
      <c r="B21" t="s">
        <v>14</v>
      </c>
      <c r="C21" t="str">
        <f>HYPERLINK("http://news.windin.com/ns/bulletin.php?code=F26076AD7BB0&amp;id=105631172&amp;type=1","福建水泥:2018年年度股东大会决议公告")</f>
        <v>福建水泥:2018年年度股东大会决议公告</v>
      </c>
    </row>
    <row r="22" spans="1:3" ht="13.5">
      <c r="A22" s="1">
        <v>43607</v>
      </c>
      <c r="B22" t="s">
        <v>12</v>
      </c>
      <c r="C22" t="str">
        <f>HYPERLINK("http://news.windin.com/ns/bulletin.php?code=F260768E7BB0&amp;id=105631108&amp;type=1","天马科技:2018年年度股东大会的法律意见")</f>
        <v>天马科技:2018年年度股东大会的法律意见</v>
      </c>
    </row>
    <row r="23" spans="1:3" ht="13.5">
      <c r="A23" s="1">
        <v>43607</v>
      </c>
      <c r="B23" t="s">
        <v>14</v>
      </c>
      <c r="C23" t="str">
        <f>HYPERLINK("http://news.windin.com/ns/bulletin.php?code=EFC2DB407BB0&amp;id=105631116&amp;type=1","福建水泥:2018年年度股东大会的法律意见书")</f>
        <v>福建水泥:2018年年度股东大会的法律意见书</v>
      </c>
    </row>
    <row r="24" spans="1:3" ht="13.5">
      <c r="A24" s="1">
        <v>43607</v>
      </c>
      <c r="B24" t="s">
        <v>13</v>
      </c>
      <c r="C24" t="str">
        <f>HYPERLINK("http://news.windin.com/ns/bulletin.php?code=F26076857BB0&amp;id=105631102&amp;type=1","实达集团:独立董事意见")</f>
        <v>实达集团:独立董事意见</v>
      </c>
    </row>
    <row r="25" spans="1:3" ht="13.5">
      <c r="A25" s="1">
        <v>43607</v>
      </c>
      <c r="B25" t="s">
        <v>15</v>
      </c>
      <c r="C25" t="str">
        <f>HYPERLINK("http://news.windin.com/ns/bulletin.php?code=9ED224407BAF&amp;id=105630814&amp;type=1","闽东电力:独立董事关于放弃福建省金海旅游投资开发有限公司增资扩股优先购买权的事前认可意见")</f>
        <v>闽东电力:独立董事关于放弃福建省金海旅游投资开发有限公司增资扩股优先购买权的事前认可意见</v>
      </c>
    </row>
    <row r="26" spans="1:3" ht="13.5">
      <c r="A26" s="1">
        <v>43607</v>
      </c>
      <c r="B26" t="s">
        <v>15</v>
      </c>
      <c r="C26" t="str">
        <f>HYPERLINK("http://news.windin.com/ns/bulletin.php?code=8E002A9B7BAF&amp;id=105630798&amp;type=1","闽东电力:独立董事关于放弃福建省金海旅游投资开发有限公司增资扩股优先购买权的独立意见")</f>
        <v>闽东电力:独立董事关于放弃福建省金海旅游投资开发有限公司增资扩股优先购买权的独立意见</v>
      </c>
    </row>
    <row r="27" spans="1:3" ht="13.5">
      <c r="A27" s="1">
        <v>43607</v>
      </c>
      <c r="B27" t="s">
        <v>15</v>
      </c>
      <c r="C27" t="str">
        <f>HYPERLINK("http://news.windin.com/ns/bulletin.php?code=81AD0D447BAF&amp;id=105630770&amp;type=1","闽东电力:第七届董事会第三次临时会议决议公告")</f>
        <v>闽东电力:第七届董事会第三次临时会议决议公告</v>
      </c>
    </row>
    <row r="28" spans="1:3" ht="13.5">
      <c r="A28" s="1">
        <v>43607</v>
      </c>
      <c r="B28" t="s">
        <v>15</v>
      </c>
      <c r="C28" t="str">
        <f>HYPERLINK("http://news.windin.com/ns/bulletin.php?code=7B9E74107BAF&amp;id=105630748&amp;type=1","闽东电力:关于放弃福建省金海旅游投资开发有限公司增资扩股优先购买权暨关联交易的公告")</f>
        <v>闽东电力:关于放弃福建省金海旅游投资开发有限公司增资扩股优先购买权暨关联交易的公告</v>
      </c>
    </row>
    <row r="29" spans="1:3" ht="13.5">
      <c r="A29" s="1">
        <v>43607</v>
      </c>
      <c r="B29" t="s">
        <v>16</v>
      </c>
      <c r="C29" t="str">
        <f>HYPERLINK("http://news.windin.com/ns/bulletin.php?code=61C3AB967BAF&amp;id=105630704&amp;type=1","东百集团:关于以集中竞价交易方式回购公司股份的回购报告书")</f>
        <v>东百集团:关于以集中竞价交易方式回购公司股份的回购报告书</v>
      </c>
    </row>
    <row r="30" spans="1:3" ht="13.5">
      <c r="A30" s="1">
        <v>43607</v>
      </c>
      <c r="B30" t="s">
        <v>16</v>
      </c>
      <c r="C30" t="str">
        <f>HYPERLINK("http://news.windin.com/ns/bulletin.php?code=6190D6527BAF&amp;id=105630666&amp;type=1","东百集团:关于控股股东进行股票式质押回购交易公告")</f>
        <v>东百集团:关于控股股东进行股票式质押回购交易公告</v>
      </c>
    </row>
    <row r="31" spans="1:3" ht="13.5">
      <c r="A31" s="1">
        <v>43607</v>
      </c>
      <c r="B31" t="s">
        <v>17</v>
      </c>
      <c r="C31" t="str">
        <f>HYPERLINK("http://news.windin.com/ns/bulletin.php?code=61A05C007BAE&amp;id=105630374&amp;type=1","福晶科技:2018年度股东大会的法律意见")</f>
        <v>福晶科技:2018年度股东大会的法律意见</v>
      </c>
    </row>
    <row r="32" spans="1:3" ht="13.5">
      <c r="A32" s="1">
        <v>43607</v>
      </c>
      <c r="B32" t="s">
        <v>18</v>
      </c>
      <c r="C32" t="str">
        <f>HYPERLINK("http://news.windin.com/ns/bulletin.php?code=2192CE907BAE&amp;id=105630310&amp;type=1","泰禾集团:2016年面向合格投资者公开发行公司债券2019年付息公告")</f>
        <v>泰禾集团:2016年面向合格投资者公开发行公司债券2019年付息公告</v>
      </c>
    </row>
    <row r="33" spans="1:3" ht="13.5">
      <c r="A33" s="1">
        <v>43607</v>
      </c>
      <c r="B33" t="s">
        <v>17</v>
      </c>
      <c r="C33" t="str">
        <f>HYPERLINK("http://news.windin.com/ns/bulletin.php?code=142BDE467BAE&amp;id=105630294&amp;type=1","福晶科技:2018年度股东大会决议公告")</f>
        <v>福晶科技:2018年度股东大会决议公告</v>
      </c>
    </row>
    <row r="34" spans="1:3" ht="13.5">
      <c r="A34" s="1">
        <v>43607</v>
      </c>
      <c r="B34" t="s">
        <v>19</v>
      </c>
      <c r="C34" t="str">
        <f>HYPERLINK("http://news.windin.com/ns/bulletin.php?code=CAA72EF87BA8&amp;id=105627410&amp;type=1","*ST众和:第六届董事会第七次会议决议公告")</f>
        <v>*ST众和:第六届董事会第七次会议决议公告</v>
      </c>
    </row>
    <row r="35" spans="1:3" ht="13.5">
      <c r="A35" s="1">
        <v>43607</v>
      </c>
      <c r="B35" t="s">
        <v>19</v>
      </c>
      <c r="C35" t="str">
        <f>HYPERLINK("http://news.windin.com/ns/bulletin.php?code=CA6232507BA8&amp;id=105627408&amp;type=1","*ST众和:关于召开2018年度股东大会的通知")</f>
        <v>*ST众和:关于召开2018年度股东大会的通知</v>
      </c>
    </row>
    <row r="36" spans="1:3" ht="13.5">
      <c r="A36" s="1">
        <v>43607</v>
      </c>
      <c r="B36" t="s">
        <v>20</v>
      </c>
      <c r="C36" t="str">
        <f>HYPERLINK("http://news.windin.com/ns/bulletin.php?code=7E54D6BA7BA8&amp;id=105627256&amp;type=1","福耀玻璃:H股公告")</f>
        <v>福耀玻璃:H股公告</v>
      </c>
    </row>
    <row r="37" spans="1:3" ht="13.5">
      <c r="A37" s="1">
        <v>43607</v>
      </c>
      <c r="B37" t="s">
        <v>21</v>
      </c>
      <c r="C37" t="str">
        <f>HYPERLINK("http://news.windin.com/ns/bulletin.php?code=05B8160C7BA7&amp;id=105626666&amp;type=1","元力股份:重大资产出售实施情况报告书")</f>
        <v>元力股份:重大资产出售实施情况报告书</v>
      </c>
    </row>
    <row r="38" spans="1:3" ht="13.5">
      <c r="A38" s="1">
        <v>43607</v>
      </c>
      <c r="B38" t="s">
        <v>22</v>
      </c>
      <c r="C38" t="str">
        <f>HYPERLINK("http://news.windin.com/ns/bulletin.php?code=F03630247BA6&amp;id=105626638&amp;type=1","鸿博股份:简式权益变动报告书(一)")</f>
        <v>鸿博股份:简式权益变动报告书(一)</v>
      </c>
    </row>
    <row r="39" spans="1:3" ht="13.5">
      <c r="A39" s="1">
        <v>43607</v>
      </c>
      <c r="B39" t="s">
        <v>22</v>
      </c>
      <c r="C39" t="str">
        <f>HYPERLINK("http://news.windin.com/ns/bulletin.php?code=EF22D6007BA6&amp;id=105626608&amp;type=1","鸿博股份:简式权益变动报告书(二)")</f>
        <v>鸿博股份:简式权益变动报告书(二)</v>
      </c>
    </row>
    <row r="40" spans="1:3" ht="13.5">
      <c r="A40" s="1">
        <v>43607</v>
      </c>
      <c r="B40" t="s">
        <v>22</v>
      </c>
      <c r="C40" t="str">
        <f>HYPERLINK("http://news.windin.com/ns/bulletin.php?code=D0DEE1967BA6&amp;id=105626534&amp;type=1","鸿博股份:关于公司实际控制人股权转让的进展公告")</f>
        <v>鸿博股份:关于公司实际控制人股权转让的进展公告</v>
      </c>
    </row>
    <row r="41" spans="1:3" ht="13.5">
      <c r="A41" s="1">
        <v>43607</v>
      </c>
      <c r="B41" t="s">
        <v>21</v>
      </c>
      <c r="C41" t="str">
        <f>HYPERLINK("http://news.windin.com/ns/bulletin.php?code=B8EAFBDC7BA6&amp;id=105626468&amp;type=1","元力股份:上海锦天城(福州)律师事务所关于公司重大资产出售实施情况的法律意见书")</f>
        <v>元力股份:上海锦天城(福州)律师事务所关于公司重大资产出售实施情况的法律意见书</v>
      </c>
    </row>
    <row r="42" spans="1:3" ht="13.5">
      <c r="A42" s="1">
        <v>43607</v>
      </c>
      <c r="B42" t="s">
        <v>21</v>
      </c>
      <c r="C42" t="str">
        <f>HYPERLINK("http://news.windin.com/ns/bulletin.php?code=B016DA227BA6&amp;id=105626454&amp;type=1","元力股份:国金证券股份有限公司关于公司重大资产出售之资产交割的独立财务顾问核查意见")</f>
        <v>元力股份:国金证券股份有限公司关于公司重大资产出售之资产交割的独立财务顾问核查意见</v>
      </c>
    </row>
    <row r="43" spans="1:3" ht="13.5">
      <c r="A43" s="1">
        <v>43607</v>
      </c>
      <c r="B43" t="s">
        <v>23</v>
      </c>
      <c r="C43" t="str">
        <f>HYPERLINK("http://news.windin.com/ns/bulletin.php?code=3DFFD9EC7BA6&amp;id=105626198&amp;type=1","太龙照明:关于使用闲置募集资金进行现金管理的进展公告")</f>
        <v>太龙照明:关于使用闲置募集资金进行现金管理的进展公告</v>
      </c>
    </row>
    <row r="44" spans="1:3" ht="13.5">
      <c r="A44" s="1">
        <v>43607</v>
      </c>
      <c r="B44" t="s">
        <v>20</v>
      </c>
      <c r="C44" t="str">
        <f>HYPERLINK("http://news.windin.com/ns/bulletin.php?code=242C3F347BA3&amp;id=105624614&amp;type=1","福耀玻璃:2018年度A股权益分派实施公告")</f>
        <v>福耀玻璃:2018年度A股权益分派实施公告</v>
      </c>
    </row>
    <row r="45" spans="1:3" ht="13.5">
      <c r="A45" s="1">
        <v>43607</v>
      </c>
      <c r="B45" t="s">
        <v>24</v>
      </c>
      <c r="C45" t="str">
        <f>HYPERLINK("http://news.windin.com/ns/bulletin.php?code=81100FC87BA0&amp;id=105623502&amp;type=1","龙溪股份:关于注销募集资金账户的公告")</f>
        <v>龙溪股份:关于注销募集资金账户的公告</v>
      </c>
    </row>
    <row r="46" spans="1:3" ht="13.5">
      <c r="A46" s="1">
        <v>43607</v>
      </c>
      <c r="B46" t="s">
        <v>25</v>
      </c>
      <c r="C46" t="str">
        <f>HYPERLINK("http://news.windin.com/ns/bulletin.php?code=B998BD507B9D&amp;id=105622784&amp;type=1","永悦科技:关于提前归还部分募集资金的公告")</f>
        <v>永悦科技:关于提前归还部分募集资金的公告</v>
      </c>
    </row>
    <row r="47" spans="1:3" ht="13.5">
      <c r="A47" s="1">
        <v>43607</v>
      </c>
      <c r="B47" t="s">
        <v>26</v>
      </c>
      <c r="C47" t="str">
        <f>HYPERLINK("http://news.windin.com/ns/bulletin.php?code=7813DDE97B9B&amp;id=105622330&amp;type=1","三钢闽光:关于2019年第二次临时股东大会通知的更正公告")</f>
        <v>三钢闽光:关于2019年第二次临时股东大会通知的更正公告</v>
      </c>
    </row>
    <row r="48" spans="1:3" ht="13.5">
      <c r="A48" s="1">
        <v>43607</v>
      </c>
      <c r="B48" t="s">
        <v>27</v>
      </c>
      <c r="C48" t="str">
        <f>HYPERLINK("http://news.windin.com/ns/bulletin.php?code=A0FA38C37B9A&amp;id=105622212&amp;type=1","茶花股份:2019年限制性股票激励计划授予结果公告")</f>
        <v>茶花股份:2019年限制性股票激励计划授予结果公告</v>
      </c>
    </row>
    <row r="50" ht="13.5">
      <c r="A50" t="s">
        <v>28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chenjie</dc:creator>
  <cp:keywords/>
  <dc:description/>
  <cp:lastModifiedBy>chenjie</cp:lastModifiedBy>
  <dcterms:created xsi:type="dcterms:W3CDTF">2019-05-22T08:33:09Z</dcterms:created>
  <dcterms:modified xsi:type="dcterms:W3CDTF">2019-05-22T08:34:02Z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