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800" activeTab="0"/>
  </bookViews>
  <sheets>
    <sheet name="公司公告" sheetId="1" r:id="rId1"/>
  </sheets>
  <definedNames/>
  <calcPr fullCalcOnLoad="1"/>
</workbook>
</file>

<file path=xl/sharedStrings.xml><?xml version="1.0" encoding="utf-8"?>
<sst xmlns="http://schemas.openxmlformats.org/spreadsheetml/2006/main" count="48" uniqueCount="24">
  <si>
    <t>公告日期</t>
  </si>
  <si>
    <t>证券代码</t>
  </si>
  <si>
    <t>公告标题</t>
  </si>
  <si>
    <t>300132.SZ</t>
  </si>
  <si>
    <t>603636.SH</t>
  </si>
  <si>
    <t>002517.SZ</t>
  </si>
  <si>
    <t>002174.SZ</t>
  </si>
  <si>
    <t>002029.SZ</t>
  </si>
  <si>
    <t>000997.SZ</t>
  </si>
  <si>
    <t>000671.SZ</t>
  </si>
  <si>
    <t>600734.SH</t>
  </si>
  <si>
    <t>603555.SH</t>
  </si>
  <si>
    <t>002229.SZ</t>
  </si>
  <si>
    <t>002102.SZ</t>
  </si>
  <si>
    <t>603668.SH</t>
  </si>
  <si>
    <t>601166.SH</t>
  </si>
  <si>
    <t>600436.SH</t>
  </si>
  <si>
    <t>000753.SZ</t>
  </si>
  <si>
    <t>002868.SZ</t>
  </si>
  <si>
    <t>000797.SZ</t>
  </si>
  <si>
    <t>600388.SH</t>
  </si>
  <si>
    <t>603737.SH</t>
  </si>
  <si>
    <t>600483.SH</t>
  </si>
  <si>
    <t>数据来源：Wind</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</si>
</sst>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9">
    <font>
      <sz val="11"/>
      <color theme="1"/>
      <name val="Calibri"/>
      <family val="0"/>
    </font>
    <font>
      <sz val="11"/>
      <name val="宋体"/>
      <family val="0"/>
    </font>
    <font>
      <sz val="11"/>
      <color indexed="17"/>
      <name val="宋体"/>
      <family val="0"/>
    </font>
    <font>
      <b/>
      <sz val="11"/>
      <color indexed="54"/>
      <name val="宋体"/>
      <family val="0"/>
    </font>
    <font>
      <u val="single"/>
      <sz val="11"/>
      <color indexed="12"/>
      <name val="宋体"/>
      <family val="0"/>
    </font>
    <font>
      <sz val="11"/>
      <color indexed="42"/>
      <name val="宋体"/>
      <family val="0"/>
    </font>
    <font>
      <u val="single"/>
      <sz val="11"/>
      <color indexed="20"/>
      <name val="宋体"/>
      <family val="0"/>
    </font>
    <font>
      <sz val="11"/>
      <color indexed="16"/>
      <name val="宋体"/>
      <family val="0"/>
    </font>
    <font>
      <b/>
      <sz val="11"/>
      <color indexed="8"/>
      <name val="宋体"/>
      <family val="0"/>
    </font>
    <font>
      <b/>
      <sz val="13"/>
      <color indexed="54"/>
      <name val="宋体"/>
      <family val="0"/>
    </font>
    <font>
      <sz val="11"/>
      <color indexed="53"/>
      <name val="宋体"/>
      <family val="0"/>
    </font>
    <font>
      <b/>
      <sz val="15"/>
      <color indexed="54"/>
      <name val="宋体"/>
      <family val="0"/>
    </font>
    <font>
      <sz val="11"/>
      <color indexed="8"/>
      <name val="宋体"/>
      <family val="0"/>
    </font>
    <font>
      <sz val="11"/>
      <color indexed="19"/>
      <name val="宋体"/>
      <family val="0"/>
    </font>
    <font>
      <sz val="11"/>
      <color indexed="62"/>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b/>
      <sz val="11"/>
      <color indexed="63"/>
      <name val="宋体"/>
      <family val="0"/>
    </font>
    <font>
      <sz val="11"/>
      <color indexed="1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3"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7" borderId="2" applyNumberFormat="0" applyFont="0" applyAlignment="0" applyProtection="0"/>
    <xf numFmtId="0" fontId="23" fillId="8"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0" borderId="3" applyNumberFormat="0" applyFill="0" applyAlignment="0" applyProtection="0"/>
    <xf numFmtId="0" fontId="23" fillId="9" borderId="0" applyNumberFormat="0" applyBorder="0" applyAlignment="0" applyProtection="0"/>
    <xf numFmtId="0" fontId="26" fillId="0" borderId="4" applyNumberFormat="0" applyFill="0" applyAlignment="0" applyProtection="0"/>
    <xf numFmtId="0" fontId="23" fillId="10" borderId="0" applyNumberFormat="0" applyBorder="0" applyAlignment="0" applyProtection="0"/>
    <xf numFmtId="0" fontId="32" fillId="11" borderId="5" applyNumberFormat="0" applyAlignment="0" applyProtection="0"/>
    <xf numFmtId="0" fontId="33" fillId="11" borderId="1" applyNumberFormat="0" applyAlignment="0" applyProtection="0"/>
    <xf numFmtId="0" fontId="34" fillId="12" borderId="6" applyNumberFormat="0" applyAlignment="0" applyProtection="0"/>
    <xf numFmtId="0" fontId="0" fillId="13" borderId="0" applyNumberFormat="0" applyBorder="0" applyAlignment="0" applyProtection="0"/>
    <xf numFmtId="0" fontId="23" fillId="14" borderId="0" applyNumberFormat="0" applyBorder="0" applyAlignment="0" applyProtection="0"/>
    <xf numFmtId="0" fontId="35" fillId="0" borderId="7" applyNumberFormat="0" applyFill="0" applyAlignment="0" applyProtection="0"/>
    <xf numFmtId="0" fontId="36" fillId="0" borderId="8" applyNumberFormat="0" applyFill="0" applyAlignment="0" applyProtection="0"/>
    <xf numFmtId="0" fontId="37" fillId="15" borderId="0" applyNumberFormat="0" applyBorder="0" applyAlignment="0" applyProtection="0"/>
    <xf numFmtId="0" fontId="38" fillId="16" borderId="0" applyNumberFormat="0" applyBorder="0" applyAlignment="0" applyProtection="0"/>
    <xf numFmtId="0" fontId="0" fillId="17" borderId="0" applyNumberFormat="0" applyBorder="0" applyAlignment="0" applyProtection="0"/>
    <xf numFmtId="0" fontId="2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3" fillId="27" borderId="0" applyNumberFormat="0" applyBorder="0" applyAlignment="0" applyProtection="0"/>
    <xf numFmtId="0" fontId="0"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0" fillId="31" borderId="0" applyNumberFormat="0" applyBorder="0" applyAlignment="0" applyProtection="0"/>
    <xf numFmtId="0" fontId="23" fillId="32" borderId="0" applyNumberFormat="0" applyBorder="0" applyAlignment="0" applyProtection="0"/>
  </cellStyleXfs>
  <cellXfs count="2">
    <xf numFmtId="0" fontId="0" fillId="0" borderId="0" xfId="0" applyFont="1" applyAlignment="1">
      <alignment vertical="center"/>
    </xf>
    <xf numFmtId="176" fontId="0" fillId="0" borderId="0" xfId="0" applyNumberForma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47"/>
  <sheetViews>
    <sheetView tabSelected="1" zoomScaleSheetLayoutView="100" workbookViewId="0" topLeftCell="A18">
      <selection activeCell="E47" sqref="E47"/>
    </sheetView>
  </sheetViews>
  <sheetFormatPr defaultColWidth="9.00390625" defaultRowHeight="15"/>
  <cols>
    <col min="1" max="1" width="15.28125" style="0" customWidth="1"/>
    <col min="2" max="2" width="10.421875" style="0" customWidth="1"/>
    <col min="3" max="3" width="105.8515625" style="0" customWidth="1"/>
  </cols>
  <sheetData>
    <row r="1" spans="1:3" ht="13.5">
      <c r="A1" s="1" t="s">
        <v>0</v>
      </c>
      <c r="B1" t="s">
        <v>1</v>
      </c>
      <c r="C1" t="s">
        <v>2</v>
      </c>
    </row>
    <row r="2" spans="1:3" ht="13.5">
      <c r="A2" s="1">
        <v>43636</v>
      </c>
      <c r="B2" t="s">
        <v>3</v>
      </c>
      <c r="C2" t="str">
        <f>HYPERLINK("http://news.windin.com/ns/bulletin.php?code=462E8CF892F7&amp;id=106219470&amp;type=1","青松股份:2019年6月19日投资者关系活动记录表")</f>
        <v>青松股份:2019年6月19日投资者关系活动记录表</v>
      </c>
    </row>
    <row r="3" spans="1:3" ht="13.5">
      <c r="A3" s="1">
        <v>43636</v>
      </c>
      <c r="B3" t="s">
        <v>4</v>
      </c>
      <c r="C3" t="str">
        <f>HYPERLINK("http://news.windin.com/ns/bulletin.php?code=41EF60879288&amp;id=106213186&amp;type=1","南威软件:关于以集中竞价交易方式回购股份的回购报告书")</f>
        <v>南威软件:关于以集中竞价交易方式回购股份的回购报告书</v>
      </c>
    </row>
    <row r="4" spans="1:3" ht="13.5">
      <c r="A4" s="1">
        <v>43636</v>
      </c>
      <c r="B4" t="s">
        <v>5</v>
      </c>
      <c r="C4" t="str">
        <f>HYPERLINK("http://news.windin.com/ns/bulletin.php?code=BA73E7119285&amp;id=106212662&amp;type=1","恺英网络:关于公司董事,总经理兼财务总监的进展公告")</f>
        <v>恺英网络:关于公司董事,总经理兼财务总监的进展公告</v>
      </c>
    </row>
    <row r="5" spans="1:3" ht="13.5">
      <c r="A5" s="1">
        <v>43636</v>
      </c>
      <c r="B5" t="s">
        <v>5</v>
      </c>
      <c r="C5" t="str">
        <f>HYPERLINK("http://news.windin.com/ns/bulletin.php?code=B34382459285&amp;id=106212652&amp;type=1","恺英网络:关于公司离任监事接受公安机关调查的公告")</f>
        <v>恺英网络:关于公司离任监事接受公安机关调查的公告</v>
      </c>
    </row>
    <row r="6" spans="1:3" ht="13.5">
      <c r="A6" s="1">
        <v>43636</v>
      </c>
      <c r="B6" t="s">
        <v>5</v>
      </c>
      <c r="C6" t="str">
        <f>HYPERLINK("http://news.windin.com/ns/bulletin.php?code=B356A75D9285&amp;id=106212650&amp;type=1","恺英网络:关于公司诉讼仲裁事项的公告")</f>
        <v>恺英网络:关于公司诉讼仲裁事项的公告</v>
      </c>
    </row>
    <row r="7" spans="1:3" ht="13.5">
      <c r="A7" s="1">
        <v>43636</v>
      </c>
      <c r="B7" t="s">
        <v>6</v>
      </c>
      <c r="C7" t="str">
        <f>HYPERLINK("http://news.windin.com/ns/bulletin.php?code=0DC05E969281&amp;id=106211062&amp;type=1","游族网络:关于持股5%以上股东减持股份预披露公告")</f>
        <v>游族网络:关于持股5%以上股东减持股份预披露公告</v>
      </c>
    </row>
    <row r="8" spans="1:3" ht="13.5">
      <c r="A8" s="1">
        <v>43636</v>
      </c>
      <c r="B8" t="s">
        <v>7</v>
      </c>
      <c r="C8" t="str">
        <f>HYPERLINK("http://news.windin.com/ns/bulletin.php?code=DD93F2C09280&amp;id=106211002&amp;type=1","七匹狼:2018年年度权益分派实施公告")</f>
        <v>七匹狼:2018年年度权益分派实施公告</v>
      </c>
    </row>
    <row r="9" spans="1:3" ht="13.5">
      <c r="A9" s="1">
        <v>43636</v>
      </c>
      <c r="B9" t="s">
        <v>8</v>
      </c>
      <c r="C9" t="str">
        <f>HYPERLINK("http://news.windin.com/ns/bulletin.php?code=C55EA46F9280&amp;id=106210992&amp;type=1","新大陆:2018年年度股东大会决议公告")</f>
        <v>新大陆:2018年年度股东大会决议公告</v>
      </c>
    </row>
    <row r="10" spans="1:3" ht="13.5">
      <c r="A10" s="1">
        <v>43636</v>
      </c>
      <c r="B10" t="s">
        <v>8</v>
      </c>
      <c r="C10" t="str">
        <f>HYPERLINK("http://news.windin.com/ns/bulletin.php?code=C27A469C9280&amp;id=106210988&amp;type=1","新大陆:2018年年度股东大会的法律意见书")</f>
        <v>新大陆:2018年年度股东大会的法律意见书</v>
      </c>
    </row>
    <row r="11" spans="1:3" ht="13.5">
      <c r="A11" s="1">
        <v>43636</v>
      </c>
      <c r="B11" t="s">
        <v>9</v>
      </c>
      <c r="C11" t="str">
        <f>HYPERLINK("http://news.windin.com/ns/bulletin.php?code=B63151229280&amp;id=106210976&amp;type=1","阳光城:关于为子公司浙江清源房地产提供担保的公告")</f>
        <v>阳光城:关于为子公司浙江清源房地产提供担保的公告</v>
      </c>
    </row>
    <row r="12" spans="1:3" ht="13.5">
      <c r="A12" s="1">
        <v>43636</v>
      </c>
      <c r="B12" t="s">
        <v>9</v>
      </c>
      <c r="C12" t="str">
        <f>HYPERLINK("http://news.windin.com/ns/bulletin.php?code=AB668A5F9280&amp;id=106210964&amp;type=1","阳光城:关于为子公司长沙中泛置业提供担保的公告")</f>
        <v>阳光城:关于为子公司长沙中泛置业提供担保的公告</v>
      </c>
    </row>
    <row r="13" spans="1:3" ht="13.5">
      <c r="A13" s="1">
        <v>43636</v>
      </c>
      <c r="B13" t="s">
        <v>8</v>
      </c>
      <c r="C13" t="str">
        <f>HYPERLINK("http://news.windin.com/ns/bulletin.php?code=A2908B1F9280&amp;id=106210956&amp;type=1","新大陆:公司章程(2019年6月)")</f>
        <v>新大陆:公司章程(2019年6月)</v>
      </c>
    </row>
    <row r="14" spans="1:3" ht="13.5">
      <c r="A14" s="1">
        <v>43636</v>
      </c>
      <c r="B14" t="s">
        <v>9</v>
      </c>
      <c r="C14" t="str">
        <f>HYPERLINK("http://news.windin.com/ns/bulletin.php?code=A2908B199280&amp;id=106210952&amp;type=1","阳光城:关于控股股东同一控制的主体间股票转让的公告")</f>
        <v>阳光城:关于控股股东同一控制的主体间股票转让的公告</v>
      </c>
    </row>
    <row r="15" spans="1:3" ht="13.5">
      <c r="A15" s="1">
        <v>43636</v>
      </c>
      <c r="B15" t="s">
        <v>10</v>
      </c>
      <c r="C15" t="str">
        <f>HYPERLINK("http://news.windin.com/ns/bulletin.php?code=36A9557B9279&amp;id=106209384&amp;type=1","实达集团:第九届监事会第十八次会议决议公告")</f>
        <v>实达集团:第九届监事会第十八次会议决议公告</v>
      </c>
    </row>
    <row r="16" spans="1:3" ht="13.5">
      <c r="A16" s="1">
        <v>43636</v>
      </c>
      <c r="B16" t="s">
        <v>10</v>
      </c>
      <c r="C16" t="str">
        <f>HYPERLINK("http://news.windin.com/ns/bulletin.php?code=35ED66CB9279&amp;id=106209380&amp;type=1","实达集团:关于签署附条件生效的股票认购合同的公告")</f>
        <v>实达集团:关于签署附条件生效的股票认购合同的公告</v>
      </c>
    </row>
    <row r="17" spans="1:3" ht="13.5">
      <c r="A17" s="1">
        <v>43636</v>
      </c>
      <c r="B17" t="s">
        <v>10</v>
      </c>
      <c r="C17" t="str">
        <f>HYPERLINK("http://news.windin.com/ns/bulletin.php?code=36A955749279&amp;id=106209366&amp;type=1","实达集团:前次募集资金使用情况专项审核报告")</f>
        <v>实达集团:前次募集资金使用情况专项审核报告</v>
      </c>
    </row>
    <row r="18" spans="1:3" ht="13.5">
      <c r="A18" s="1">
        <v>43636</v>
      </c>
      <c r="B18" t="s">
        <v>10</v>
      </c>
      <c r="C18" t="str">
        <f>HYPERLINK("http://news.windin.com/ns/bulletin.php?code=35ED66B69279&amp;id=106209374&amp;type=1","实达集团:关于公司本次非公开发行股票涉及关联交易事项的公告")</f>
        <v>实达集团:关于公司本次非公开发行股票涉及关联交易事项的公告</v>
      </c>
    </row>
    <row r="19" spans="1:3" ht="13.5">
      <c r="A19" s="1">
        <v>43636</v>
      </c>
      <c r="B19" t="s">
        <v>10</v>
      </c>
      <c r="C19" t="str">
        <f>HYPERLINK("http://news.windin.com/ns/bulletin.php?code=35ED66AB9279&amp;id=106209362&amp;type=1","实达集团:截至2018年12月31日止的前次募集资金使用情况报告")</f>
        <v>实达集团:截至2018年12月31日止的前次募集资金使用情况报告</v>
      </c>
    </row>
    <row r="20" spans="1:3" ht="13.5">
      <c r="A20" s="1">
        <v>43636</v>
      </c>
      <c r="B20" t="s">
        <v>10</v>
      </c>
      <c r="C20" t="str">
        <f>HYPERLINK("http://news.windin.com/ns/bulletin.php?code=3737ADC99279&amp;id=106209370&amp;type=1","实达集团:简式权益变动报告书")</f>
        <v>实达集团:简式权益变动报告书</v>
      </c>
    </row>
    <row r="21" spans="1:3" ht="13.5">
      <c r="A21" s="1">
        <v>43636</v>
      </c>
      <c r="B21" t="s">
        <v>10</v>
      </c>
      <c r="C21" t="str">
        <f>HYPERLINK("http://news.windin.com/ns/bulletin.php?code=35ED66949279&amp;id=106209354&amp;type=1","实达集团:非公开发行A股股票募集资金使用的可行性分析报告")</f>
        <v>实达集团:非公开发行A股股票募集资金使用的可行性分析报告</v>
      </c>
    </row>
    <row r="22" spans="1:3" ht="13.5">
      <c r="A22" s="1">
        <v>43636</v>
      </c>
      <c r="B22" t="s">
        <v>10</v>
      </c>
      <c r="C22" t="str">
        <f>HYPERLINK("http://news.windin.com/ns/bulletin.php?code=36A955679279&amp;id=106209350&amp;type=1","实达集团:非公开发行A股股票预案")</f>
        <v>实达集团:非公开发行A股股票预案</v>
      </c>
    </row>
    <row r="23" spans="1:3" ht="13.5">
      <c r="A23" s="1">
        <v>43636</v>
      </c>
      <c r="B23" t="s">
        <v>10</v>
      </c>
      <c r="C23" t="str">
        <f>HYPERLINK("http://news.windin.com/ns/bulletin.php?code=36CCA91E9279&amp;id=106209368&amp;type=1","实达集团:关于最近五年不存在被证券监管部门和交易所采取监管措施或处罚情况的公告")</f>
        <v>实达集团:关于最近五年不存在被证券监管部门和交易所采取监管措施或处罚情况的公告</v>
      </c>
    </row>
    <row r="24" spans="1:3" ht="13.5">
      <c r="A24" s="1">
        <v>43636</v>
      </c>
      <c r="B24" t="s">
        <v>10</v>
      </c>
      <c r="C24" t="str">
        <f>HYPERLINK("http://news.windin.com/ns/bulletin.php?code=3737ADC19279&amp;id=106209352&amp;type=1","实达集团:第九届董事会第三十四次会议决议公告")</f>
        <v>实达集团:第九届董事会第三十四次会议决议公告</v>
      </c>
    </row>
    <row r="25" spans="1:3" ht="13.5">
      <c r="A25" s="1">
        <v>43636</v>
      </c>
      <c r="B25" t="s">
        <v>10</v>
      </c>
      <c r="C25" t="str">
        <f>HYPERLINK("http://news.windin.com/ns/bulletin.php?code=3604D0369279&amp;id=106209342&amp;type=1","实达集团:关于暂不召开股东大会的公告")</f>
        <v>实达集团:关于暂不召开股东大会的公告</v>
      </c>
    </row>
    <row r="26" spans="1:3" ht="13.5">
      <c r="A26" s="1">
        <v>43636</v>
      </c>
      <c r="B26" t="s">
        <v>10</v>
      </c>
      <c r="C26" t="str">
        <f>HYPERLINK("http://news.windin.com/ns/bulletin.php?code=35ED66809279&amp;id=106209334&amp;type=1","实达集团:关于非公开发行股票股东权益变动的提示性公告")</f>
        <v>实达集团:关于非公开发行股票股东权益变动的提示性公告</v>
      </c>
    </row>
    <row r="27" spans="1:3" ht="13.5">
      <c r="A27" s="1">
        <v>43636</v>
      </c>
      <c r="B27" t="s">
        <v>11</v>
      </c>
      <c r="C27" t="str">
        <f>HYPERLINK("http://news.windin.com/ns/bulletin.php?code=35ED66739279&amp;id=106209332&amp;type=1","贵人鸟:2018年年度股东大会会议材料")</f>
        <v>贵人鸟:2018年年度股东大会会议材料</v>
      </c>
    </row>
    <row r="28" spans="1:3" ht="13.5">
      <c r="A28" s="1">
        <v>43636</v>
      </c>
      <c r="B28" t="s">
        <v>10</v>
      </c>
      <c r="C28" t="str">
        <f>HYPERLINK("http://news.windin.com/ns/bulletin.php?code=35ED666F9279&amp;id=106209328&amp;type=1","实达集团:独立董事事前认可意见")</f>
        <v>实达集团:独立董事事前认可意见</v>
      </c>
    </row>
    <row r="29" spans="1:3" ht="13.5">
      <c r="A29" s="1">
        <v>43636</v>
      </c>
      <c r="B29" t="s">
        <v>10</v>
      </c>
      <c r="C29" t="str">
        <f>HYPERLINK("http://news.windin.com/ns/bulletin.php?code=35ED66689279&amp;id=106209326&amp;type=1","实达集团:独立董事意见")</f>
        <v>实达集团:独立董事意见</v>
      </c>
    </row>
    <row r="30" spans="1:3" ht="13.5">
      <c r="A30" s="1">
        <v>43636</v>
      </c>
      <c r="B30" t="s">
        <v>10</v>
      </c>
      <c r="C30" t="str">
        <f>HYPERLINK("http://news.windin.com/ns/bulletin.php?code=3737ADB99279&amp;id=106209340&amp;type=1","实达集团:关于本次非公开发行股票摊薄即期回报,填补回报措施及相关主体承诺的公告")</f>
        <v>实达集团:关于本次非公开发行股票摊薄即期回报,填补回报措施及相关主体承诺的公告</v>
      </c>
    </row>
    <row r="31" spans="1:3" ht="13.5">
      <c r="A31" s="1">
        <v>43636</v>
      </c>
      <c r="B31" t="s">
        <v>12</v>
      </c>
      <c r="C31" t="str">
        <f>HYPERLINK("http://news.windin.com/ns/bulletin.php?code=E6FE73C09278&amp;id=106209178&amp;type=1","鸿博股份:股东股份延长质押期限的公告")</f>
        <v>鸿博股份:股东股份延长质押期限的公告</v>
      </c>
    </row>
    <row r="32" spans="1:3" ht="13.5">
      <c r="A32" s="1">
        <v>43636</v>
      </c>
      <c r="B32" t="s">
        <v>13</v>
      </c>
      <c r="C32" t="str">
        <f>HYPERLINK("http://news.windin.com/ns/bulletin.php?code=5AC963C99278&amp;id=106209066&amp;type=1","ST冠福:关于公司新增被冻结银行账户及金额的公告")</f>
        <v>ST冠福:关于公司新增被冻结银行账户及金额的公告</v>
      </c>
    </row>
    <row r="33" spans="1:3" ht="13.5">
      <c r="A33" s="1">
        <v>43636</v>
      </c>
      <c r="B33" t="s">
        <v>13</v>
      </c>
      <c r="C33" t="str">
        <f>HYPERLINK("http://news.windin.com/ns/bulletin.php?code=4E1D92799278&amp;id=106209058&amp;type=1","ST冠福:关于收到公司担保的福建同孚实业有限公司私募债项目相关债权人起诉公司及其他相关方的法律文书的公告")</f>
        <v>ST冠福:关于收到公司担保的福建同孚实业有限公司私募债项目相关债权人起诉公司及其他相关方的法律文书的公告</v>
      </c>
    </row>
    <row r="34" spans="1:3" ht="13.5">
      <c r="A34" s="1">
        <v>43636</v>
      </c>
      <c r="B34" t="s">
        <v>14</v>
      </c>
      <c r="C34" t="str">
        <f>HYPERLINK("http://news.windin.com/ns/bulletin.php?code=BF5229409270&amp;id=106207396&amp;type=1","天马科技:关于延期回复上海证券交易所对公司重组问询函的公告")</f>
        <v>天马科技:关于延期回复上海证券交易所对公司重组问询函的公告</v>
      </c>
    </row>
    <row r="35" spans="1:3" ht="13.5">
      <c r="A35" s="1">
        <v>43636</v>
      </c>
      <c r="B35" t="s">
        <v>15</v>
      </c>
      <c r="C35" t="str">
        <f>HYPERLINK("http://news.windin.com/ns/bulletin.php?code=D6CC4801926F&amp;id=106207174&amp;type=1","兴业银行:关于对二级资本债券行使赎回选择权的公告")</f>
        <v>兴业银行:关于对二级资本债券行使赎回选择权的公告</v>
      </c>
    </row>
    <row r="36" spans="1:3" ht="13.5">
      <c r="A36" s="1">
        <v>43636</v>
      </c>
      <c r="B36" t="s">
        <v>16</v>
      </c>
      <c r="C36" t="str">
        <f>HYPERLINK("http://news.windin.com/ns/bulletin.php?code=D7428FDE926F&amp;id=106207154&amp;type=1","片仔癀:2018年年度权益分派实施公告")</f>
        <v>片仔癀:2018年年度权益分派实施公告</v>
      </c>
    </row>
    <row r="37" spans="1:3" ht="13.5">
      <c r="A37" s="1">
        <v>43636</v>
      </c>
      <c r="B37" t="s">
        <v>17</v>
      </c>
      <c r="C37" t="str">
        <f>HYPERLINK("http://news.windin.com/ns/bulletin.php?code=72141716926B&amp;id=106205816&amp;type=1","漳州发展:关于重大诉讼的公告")</f>
        <v>漳州发展:关于重大诉讼的公告</v>
      </c>
    </row>
    <row r="38" spans="1:3" ht="13.5">
      <c r="A38" s="1">
        <v>43636</v>
      </c>
      <c r="B38" t="s">
        <v>17</v>
      </c>
      <c r="C38" t="str">
        <f>HYPERLINK("http://news.windin.com/ns/bulletin.php?code=6C19541C926B&amp;id=106205810&amp;type=1","漳州发展:关于参与漳州市区内河水环境综合整治PPP项目进展暨签署《PPP项目合同》的公告")</f>
        <v>漳州发展:关于参与漳州市区内河水环境综合整治PPP项目进展暨签署《PPP项目合同》的公告</v>
      </c>
    </row>
    <row r="39" spans="1:3" ht="13.5">
      <c r="A39" s="1">
        <v>43636</v>
      </c>
      <c r="B39" t="s">
        <v>18</v>
      </c>
      <c r="C39" t="str">
        <f>HYPERLINK("http://news.windin.com/ns/bulletin.php?code=65E2C50A926B&amp;id=106205798&amp;type=1","绿康生化:股票交易异常波动公告")</f>
        <v>绿康生化:股票交易异常波动公告</v>
      </c>
    </row>
    <row r="40" spans="1:3" ht="13.5">
      <c r="A40" s="1">
        <v>43636</v>
      </c>
      <c r="B40" t="s">
        <v>19</v>
      </c>
      <c r="C40" t="str">
        <f>HYPERLINK("http://news.windin.com/ns/bulletin.php?code=649C865F926A&amp;id=106205496&amp;type=1","中国武夷:关于召开2018年度股东大会的提示性公告")</f>
        <v>中国武夷:关于召开2018年度股东大会的提示性公告</v>
      </c>
    </row>
    <row r="41" spans="1:3" ht="13.5">
      <c r="A41" s="1">
        <v>43636</v>
      </c>
      <c r="B41" t="s">
        <v>19</v>
      </c>
      <c r="C41" t="str">
        <f>HYPERLINK("http://news.windin.com/ns/bulletin.php?code=50FDE5BE926A&amp;id=106205476&amp;type=1","中国武夷:2015年公开发行公司债券跟踪评级报告(2019)")</f>
        <v>中国武夷:2015年公开发行公司债券跟踪评级报告(2019)</v>
      </c>
    </row>
    <row r="42" spans="1:3" ht="13.5">
      <c r="A42" s="1">
        <v>43636</v>
      </c>
      <c r="B42" t="s">
        <v>19</v>
      </c>
      <c r="C42" t="str">
        <f>HYPERLINK("http://news.windin.com/ns/bulletin.php?code=2AAC2C17926A&amp;id=106205450&amp;type=1","中国武夷:关于“15中武债”跟踪信用评级结果的公告")</f>
        <v>中国武夷:关于“15中武债”跟踪信用评级结果的公告</v>
      </c>
    </row>
    <row r="43" spans="1:3" ht="13.5">
      <c r="A43" s="1">
        <v>43636</v>
      </c>
      <c r="B43" t="s">
        <v>20</v>
      </c>
      <c r="C43" t="str">
        <f>HYPERLINK("http://news.windin.com/ns/bulletin.php?code=2A6281309268&amp;id=106205052&amp;type=1","龙净环保:关于第二期员工持股计划股票出售完毕的公告")</f>
        <v>龙净环保:关于第二期员工持股计划股票出售完毕的公告</v>
      </c>
    </row>
    <row r="44" spans="1:3" ht="13.5">
      <c r="A44" s="1">
        <v>43636</v>
      </c>
      <c r="B44" t="s">
        <v>21</v>
      </c>
      <c r="C44" t="str">
        <f>HYPERLINK("http://news.windin.com/ns/bulletin.php?code=E9FFB97E9264&amp;id=106203474&amp;type=1","三棵树:关于完成工商变更登记的公告")</f>
        <v>三棵树:关于完成工商变更登记的公告</v>
      </c>
    </row>
    <row r="45" spans="1:3" ht="13.5">
      <c r="A45" s="1">
        <v>43636</v>
      </c>
      <c r="B45" t="s">
        <v>22</v>
      </c>
      <c r="C45" t="str">
        <f>HYPERLINK("http://news.windin.com/ns/bulletin.php?code=5AF04CCF9264&amp;id=106203130&amp;type=1","福能股份:第九届董事会第十一次临时会议决议公告")</f>
        <v>福能股份:第九届董事会第十一次临时会议决议公告</v>
      </c>
    </row>
    <row r="47" ht="13.5">
      <c r="A47" t="s">
        <v>23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chenjie</dc:creator>
  <cp:keywords/>
  <dc:description/>
  <cp:lastModifiedBy>chenjie</cp:lastModifiedBy>
  <dcterms:created xsi:type="dcterms:W3CDTF">2019-06-20T07:23:09Z</dcterms:created>
  <dcterms:modified xsi:type="dcterms:W3CDTF">2019-06-20T07:23:27Z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2052-11.1.0.8661</vt:lpwstr>
  </property>
</Properties>
</file>