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司公告" sheetId="1" r:id="rId1"/>
  </sheets>
  <definedNames/>
  <calcPr fullCalcOnLoad="1"/>
</workbook>
</file>

<file path=xl/sharedStrings.xml><?xml version="1.0" encoding="utf-8"?>
<sst xmlns="http://schemas.openxmlformats.org/spreadsheetml/2006/main" count="55" uniqueCount="18">
  <si>
    <t>公告日期</t>
  </si>
  <si>
    <t>证券代码</t>
  </si>
  <si>
    <t>公告标题</t>
  </si>
  <si>
    <t>000536.SZ</t>
  </si>
  <si>
    <t>000592.SZ</t>
  </si>
  <si>
    <t>002098.SZ</t>
  </si>
  <si>
    <t>000671.SZ</t>
  </si>
  <si>
    <t>600163.SH</t>
  </si>
  <si>
    <t>600734.SH</t>
  </si>
  <si>
    <t>002702.SZ</t>
  </si>
  <si>
    <t>603933.SH</t>
  </si>
  <si>
    <t>000753.SZ</t>
  </si>
  <si>
    <t>600203.SH</t>
  </si>
  <si>
    <t>603363.SH</t>
  </si>
  <si>
    <t>000732.SZ</t>
  </si>
  <si>
    <t>600483.SH</t>
  </si>
  <si>
    <t>600693.SH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</si>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</sst>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4"/>
  <sheetViews>
    <sheetView tabSelected="1" zoomScaleSheetLayoutView="100" workbookViewId="0" topLeftCell="A37">
      <selection activeCell="A53" sqref="A53:A101"/>
    </sheetView>
  </sheetViews>
  <sheetFormatPr defaultColWidth="9.00390625" defaultRowHeight="15"/>
  <cols>
    <col min="1" max="1" width="15.28125" style="0" customWidth="1"/>
    <col min="2" max="2" width="10.421875" style="0" customWidth="1"/>
    <col min="3" max="3" width="155.7109375" style="0" customWidth="1"/>
  </cols>
  <sheetData>
    <row r="1" spans="1:3" ht="13.5">
      <c r="A1" s="1" t="s">
        <v>0</v>
      </c>
      <c r="B1" t="s">
        <v>1</v>
      </c>
      <c r="C1" t="s">
        <v>2</v>
      </c>
    </row>
    <row r="2" spans="1:3" ht="13.5">
      <c r="A2" s="1">
        <v>43664</v>
      </c>
      <c r="B2" t="s">
        <v>3</v>
      </c>
      <c r="C2" t="str">
        <f>HYPERLINK("http://news.windin.com/ns/bulletin.php?code=0D4A3DD2A889&amp;id=106844444&amp;type=1","华映科技:关于召开公司2019年第四次临时股东大会的提示性公告")</f>
        <v>华映科技:关于召开公司2019年第四次临时股东大会的提示性公告</v>
      </c>
    </row>
    <row r="3" spans="1:3" ht="13.5">
      <c r="A3" s="1">
        <v>43664</v>
      </c>
      <c r="B3" t="s">
        <v>3</v>
      </c>
      <c r="C3" t="str">
        <f>HYPERLINK("http://news.windin.com/ns/bulletin.php?code=FF7D11A2A888&amp;id=106844420&amp;type=1","华映科技:关于海丝股权投资向华佳彩增资的进展公告")</f>
        <v>华映科技:关于海丝股权投资向华佳彩增资的进展公告</v>
      </c>
    </row>
    <row r="4" spans="1:3" ht="13.5">
      <c r="A4" s="1">
        <v>43664</v>
      </c>
      <c r="B4" t="s">
        <v>4</v>
      </c>
      <c r="C4" t="str">
        <f>HYPERLINK("http://news.windin.com/ns/bulletin.php?code=1368F870A87E&amp;id=106841776&amp;type=1","平潭发展:关于转让子公司股权的公告")</f>
        <v>平潭发展:关于转让子公司股权的公告</v>
      </c>
    </row>
    <row r="5" spans="1:3" ht="13.5">
      <c r="A5" s="1">
        <v>43664</v>
      </c>
      <c r="B5" t="s">
        <v>5</v>
      </c>
      <c r="C5" t="str">
        <f>HYPERLINK("http://news.windin.com/ns/bulletin.php?code=D6D70964A87D&amp;id=106841736&amp;type=1","浔兴股份:关于立案调查事项进展暨风险提示的公告")</f>
        <v>浔兴股份:关于立案调查事项进展暨风险提示的公告</v>
      </c>
    </row>
    <row r="6" spans="1:3" ht="13.5">
      <c r="A6" s="1">
        <v>43664</v>
      </c>
      <c r="B6" t="s">
        <v>6</v>
      </c>
      <c r="C6" t="str">
        <f>HYPERLINK("http://news.windin.com/ns/bulletin.php?code=66F1B638A87D&amp;id=106841696&amp;type=1","阳光城:关于公司2016年面向合格投资者公开发行公司债券(第一期)2019年度第一次债券持有人会议的法律意见书")</f>
        <v>阳光城:关于公司2016年面向合格投资者公开发行公司债券(第一期)2019年度第一次债券持有人会议的法律意见书</v>
      </c>
    </row>
    <row r="7" spans="1:3" ht="13.5">
      <c r="A7" s="1">
        <v>43664</v>
      </c>
      <c r="B7" t="s">
        <v>6</v>
      </c>
      <c r="C7" t="str">
        <f>HYPERLINK("http://news.windin.com/ns/bulletin.php?code=12FCA3C4A87D&amp;id=106841642&amp;type=1","阳光城:关于公司2016年面向合格投资者公开发行公司债券(第二期)2019年度第一次债券持有人会议的法律意见书")</f>
        <v>阳光城:关于公司2016年面向合格投资者公开发行公司债券(第二期)2019年度第一次债券持有人会议的法律意见书</v>
      </c>
    </row>
    <row r="8" spans="1:3" ht="13.5">
      <c r="A8" s="1">
        <v>43664</v>
      </c>
      <c r="B8" t="s">
        <v>6</v>
      </c>
      <c r="C8" t="str">
        <f>HYPERLINK("http://news.windin.com/ns/bulletin.php?code=0ED170F2A87D&amp;id=106841610&amp;type=1","阳光城:关于为子公司杭州华宇业瑞房地产提供担保的公告")</f>
        <v>阳光城:关于为子公司杭州华宇业瑞房地产提供担保的公告</v>
      </c>
    </row>
    <row r="9" spans="1:3" ht="13.5">
      <c r="A9" s="1">
        <v>43664</v>
      </c>
      <c r="B9" t="s">
        <v>6</v>
      </c>
      <c r="C9" t="str">
        <f>HYPERLINK("http://news.windin.com/ns/bulletin.php?code=01E7C693A87D&amp;id=106841594&amp;type=1","阳光城:关于公司2016年面向合格投资者公开发行公司债券(第一期)2019年度第一次债券持有人会议决议的公告")</f>
        <v>阳光城:关于公司2016年面向合格投资者公开发行公司债券(第一期)2019年度第一次债券持有人会议决议的公告</v>
      </c>
    </row>
    <row r="10" spans="1:3" ht="13.5">
      <c r="A10" s="1">
        <v>43664</v>
      </c>
      <c r="B10" t="s">
        <v>6</v>
      </c>
      <c r="C10" t="str">
        <f>HYPERLINK("http://news.windin.com/ns/bulletin.php?code=04CF30FFA87D&amp;id=106841592&amp;type=1","阳光城:关于2019年半年度业绩快报的公告(更新后)")</f>
        <v>阳光城:关于2019年半年度业绩快报的公告(更新后)</v>
      </c>
    </row>
    <row r="11" spans="1:3" ht="13.5">
      <c r="A11" s="1">
        <v>43664</v>
      </c>
      <c r="B11" t="s">
        <v>6</v>
      </c>
      <c r="C11" t="str">
        <f>HYPERLINK("http://news.windin.com/ns/bulletin.php?code=01E7C68CA87D&amp;id=106841590&amp;type=1","阳光城:关于2019年半年度业绩快报的补充公告")</f>
        <v>阳光城:关于2019年半年度业绩快报的补充公告</v>
      </c>
    </row>
    <row r="12" spans="1:3" ht="13.5">
      <c r="A12" s="1">
        <v>43664</v>
      </c>
      <c r="B12" t="s">
        <v>6</v>
      </c>
      <c r="C12" t="str">
        <f>HYPERLINK("http://news.windin.com/ns/bulletin.php?code=04CF30F7A87D&amp;id=106841588&amp;type=1","阳光城:关于公司2016年面向合格投资者公开发行公司债券(第二期)2019年度第一次债券持有人会议决议的公告")</f>
        <v>阳光城:关于公司2016年面向合格投资者公开发行公司债券(第二期)2019年度第一次债券持有人会议决议的公告</v>
      </c>
    </row>
    <row r="13" spans="1:3" ht="13.5">
      <c r="A13" s="1">
        <v>43664</v>
      </c>
      <c r="B13" t="s">
        <v>7</v>
      </c>
      <c r="C13" t="str">
        <f>HYPERLINK("http://news.windin.com/ns/bulletin.php?code=D41207D2A87B&amp;id=106841178&amp;type=1","中闽能源:福建中闽海上风电有限公司最近两年及一期财务报告和审计报告")</f>
        <v>中闽能源:福建中闽海上风电有限公司最近两年及一期财务报告和审计报告</v>
      </c>
    </row>
    <row r="14" spans="1:3" ht="13.5">
      <c r="A14" s="1">
        <v>43664</v>
      </c>
      <c r="B14" t="s">
        <v>7</v>
      </c>
      <c r="C14" t="str">
        <f>HYPERLINK("http://news.windin.com/ns/bulletin.php?code=D73E188EA87B&amp;id=106841180&amp;type=1","中闽能源:最近一年及一期的备考财务报告及其审阅报告")</f>
        <v>中闽能源:最近一年及一期的备考财务报告及其审阅报告</v>
      </c>
    </row>
    <row r="15" spans="1:3" ht="13.5">
      <c r="A15" s="1">
        <v>43664</v>
      </c>
      <c r="B15" t="s">
        <v>7</v>
      </c>
      <c r="C15" t="str">
        <f>HYPERLINK("http://news.windin.com/ns/bulletin.php?code=CBE244B7A87B&amp;id=106841176&amp;type=1","中闽能源:发行股份和可转换公司债券购买资产并募集配套资金暨关联交易报告书(草案)")</f>
        <v>中闽能源:发行股份和可转换公司债券购买资产并募集配套资金暨关联交易报告书(草案)</v>
      </c>
    </row>
    <row r="16" spans="1:3" ht="13.5">
      <c r="A16" s="1">
        <v>43664</v>
      </c>
      <c r="B16" t="s">
        <v>7</v>
      </c>
      <c r="C16" t="str">
        <f>HYPERLINK("http://news.windin.com/ns/bulletin.php?code=CBC628E6A87B&amp;id=106841162&amp;type=1","中闽能源:福建中闽海上风电有限公司股东全部权益价值资产评估报告")</f>
        <v>中闽能源:福建中闽海上风电有限公司股东全部权益价值资产评估报告</v>
      </c>
    </row>
    <row r="17" spans="1:3" ht="13.5">
      <c r="A17" s="1">
        <v>43664</v>
      </c>
      <c r="B17" t="s">
        <v>7</v>
      </c>
      <c r="C17" t="str">
        <f>HYPERLINK("http://news.windin.com/ns/bulletin.php?code=CBC628EDA87B&amp;id=106841174&amp;type=1","中闽能源:前次募集资金使用情况鉴证报告")</f>
        <v>中闽能源:前次募集资金使用情况鉴证报告</v>
      </c>
    </row>
    <row r="18" spans="1:3" ht="13.5">
      <c r="A18" s="1">
        <v>43664</v>
      </c>
      <c r="B18" t="s">
        <v>7</v>
      </c>
      <c r="C18" t="str">
        <f>HYPERLINK("http://news.windin.com/ns/bulletin.php?code=CBE2449FA87B&amp;id=106841172&amp;type=1","中闽能源:发行股份和可转换公司债券购买资产并募集配套资金暨关联交易报告书(草案)摘要")</f>
        <v>中闽能源:发行股份和可转换公司债券购买资产并募集配套资金暨关联交易报告书(草案)摘要</v>
      </c>
    </row>
    <row r="19" spans="1:3" ht="13.5">
      <c r="A19" s="1">
        <v>43664</v>
      </c>
      <c r="B19" t="s">
        <v>7</v>
      </c>
      <c r="C19" t="str">
        <f>HYPERLINK("http://news.windin.com/ns/bulletin.php?code=C5C7E3C6A87B&amp;id=106841156&amp;type=1","中闽能源:第七届董事会第二十四次临时会议决议公告")</f>
        <v>中闽能源:第七届董事会第二十四次临时会议决议公告</v>
      </c>
    </row>
    <row r="20" spans="1:3" ht="13.5">
      <c r="A20" s="1">
        <v>43664</v>
      </c>
      <c r="B20" t="s">
        <v>7</v>
      </c>
      <c r="C20" t="str">
        <f>HYPERLINK("http://news.windin.com/ns/bulletin.php?code=CA0EC830A87B&amp;id=106841170&amp;type=1","中闽能源:关于本次重大资产重组对即期回报影响及采取填补措施防范摊薄风险的公告")</f>
        <v>中闽能源:关于本次重大资产重组对即期回报影响及采取填补措施防范摊薄风险的公告</v>
      </c>
    </row>
    <row r="21" spans="1:3" ht="13.5">
      <c r="A21" s="1">
        <v>43664</v>
      </c>
      <c r="B21" t="s">
        <v>7</v>
      </c>
      <c r="C21" t="str">
        <f>HYPERLINK("http://news.windin.com/ns/bulletin.php?code=C5C7E3B2A87B&amp;id=106841148&amp;type=1","中闽能源:简式权益变动报告书")</f>
        <v>中闽能源:简式权益变动报告书</v>
      </c>
    </row>
    <row r="22" spans="1:3" ht="13.5">
      <c r="A22" s="1">
        <v>43664</v>
      </c>
      <c r="B22" t="s">
        <v>7</v>
      </c>
      <c r="C22" t="str">
        <f>HYPERLINK("http://news.windin.com/ns/bulletin.php?code=C5C7E3A2A87B&amp;id=106841140&amp;type=1","中闽能源:董事会关于评估机构的独立性,评估假设前提的合理性,评估方法与评估目的的相关性以及评估定价的公允性的说明")</f>
        <v>中闽能源:董事会关于评估机构的独立性,评估假设前提的合理性,评估方法与评估目的的相关性以及评估定价的公允性的说明</v>
      </c>
    </row>
    <row r="23" spans="1:3" ht="13.5">
      <c r="A23" s="1">
        <v>43664</v>
      </c>
      <c r="B23" t="s">
        <v>7</v>
      </c>
      <c r="C23" t="str">
        <f>HYPERLINK("http://news.windin.com/ns/bulletin.php?code=C5C7E38EA87B&amp;id=106841126&amp;type=1","中闽能源:国泰君安证券股份有限公司关于中闽能源发行股份和可转换公司债券购买资产并募集配套资金暨关联交易之独立财务顾问报告")</f>
        <v>中闽能源:国泰君安证券股份有限公司关于中闽能源发行股份和可转换公司债券购买资产并募集配套资金暨关联交易之独立财务顾问报告</v>
      </c>
    </row>
    <row r="24" spans="1:3" ht="13.5">
      <c r="A24" s="1">
        <v>43664</v>
      </c>
      <c r="B24" t="s">
        <v>7</v>
      </c>
      <c r="C24" t="str">
        <f>HYPERLINK("http://news.windin.com/ns/bulletin.php?code=C5C7E3A6A87B&amp;id=106841144&amp;type=1","中闽能源:前次募集资金使用情况报告")</f>
        <v>中闽能源:前次募集资金使用情况报告</v>
      </c>
    </row>
    <row r="25" spans="1:3" ht="13.5">
      <c r="A25" s="1">
        <v>43664</v>
      </c>
      <c r="B25" t="s">
        <v>7</v>
      </c>
      <c r="C25" t="str">
        <f>HYPERLINK("http://news.windin.com/ns/bulletin.php?code=CBE2448EA87B&amp;id=106841160&amp;type=1","中闽能源:关于召开2019年第一次临时股东大会的通知")</f>
        <v>中闽能源:关于召开2019年第一次临时股东大会的通知</v>
      </c>
    </row>
    <row r="26" spans="1:3" ht="13.5">
      <c r="A26" s="1">
        <v>43664</v>
      </c>
      <c r="B26" t="s">
        <v>7</v>
      </c>
      <c r="C26" t="str">
        <f>HYPERLINK("http://news.windin.com/ns/bulletin.php?code=C5C7E398A87B&amp;id=106841132&amp;type=1","中闽能源:北京市竞天公诚律师事务所关于中闽能源发行股份和可转换公司债券购买资产并募集配套资金暨关联交易的法律意见书")</f>
        <v>中闽能源:北京市竞天公诚律师事务所关于中闽能源发行股份和可转换公司债券购买资产并募集配套资金暨关联交易的法律意见书</v>
      </c>
    </row>
    <row r="27" spans="1:3" ht="13.5">
      <c r="A27" s="1">
        <v>43664</v>
      </c>
      <c r="B27" t="s">
        <v>7</v>
      </c>
      <c r="C27" t="str">
        <f>HYPERLINK("http://news.windin.com/ns/bulletin.php?code=C5C7E37CA87B&amp;id=106841114&amp;type=1","中闽能源:国泰君安证券股份有限公司关于中闽能源本次交易符合《关于加强证券公司在投资银行类业务中聘请第三方等廉洁从业风险防控的意见》的相关规定之核查意见")</f>
        <v>中闽能源:国泰君安证券股份有限公司关于中闽能源本次交易符合《关于加强证券公司在投资银行类业务中聘请第三方等廉洁从业风险防控的意见》的相关规定之核查意见</v>
      </c>
    </row>
    <row r="28" spans="1:3" ht="13.5">
      <c r="A28" s="1">
        <v>43664</v>
      </c>
      <c r="B28" t="s">
        <v>7</v>
      </c>
      <c r="C28" t="str">
        <f>HYPERLINK("http://news.windin.com/ns/bulletin.php?code=C3984244A87B&amp;id=106841138&amp;type=1","中闽能源:未来三年(2020-2022年)股东回报规划")</f>
        <v>中闽能源:未来三年(2020-2022年)股东回报规划</v>
      </c>
    </row>
    <row r="29" spans="1:3" ht="13.5">
      <c r="A29" s="1">
        <v>43664</v>
      </c>
      <c r="B29" t="s">
        <v>7</v>
      </c>
      <c r="C29" t="str">
        <f>HYPERLINK("http://news.windin.com/ns/bulletin.php?code=C5B5A7A4A87B&amp;id=106841136&amp;type=1","中闽能源:第七届监事会第二十一次临时会议决议公告")</f>
        <v>中闽能源:第七届监事会第二十一次临时会议决议公告</v>
      </c>
    </row>
    <row r="30" spans="1:3" ht="13.5">
      <c r="A30" s="1">
        <v>43664</v>
      </c>
      <c r="B30" t="s">
        <v>7</v>
      </c>
      <c r="C30" t="str">
        <f>HYPERLINK("http://news.windin.com/ns/bulletin.php?code=C5B5A79FA87B&amp;id=106841124&amp;type=1","中闽能源:公司章程")</f>
        <v>中闽能源:公司章程</v>
      </c>
    </row>
    <row r="31" spans="1:3" ht="13.5">
      <c r="A31" s="1">
        <v>43664</v>
      </c>
      <c r="B31" t="s">
        <v>7</v>
      </c>
      <c r="C31" t="str">
        <f>HYPERLINK("http://news.windin.com/ns/bulletin.php?code=C5B5A797A87B&amp;id=106841118&amp;type=1","中闽能源:独立董事关于公司第七届董事会第二十四次临时会议相关事项的独立意见")</f>
        <v>中闽能源:独立董事关于公司第七届董事会第二十四次临时会议相关事项的独立意见</v>
      </c>
    </row>
    <row r="32" spans="1:3" ht="13.5">
      <c r="A32" s="1">
        <v>43664</v>
      </c>
      <c r="B32" t="s">
        <v>7</v>
      </c>
      <c r="C32" t="str">
        <f>HYPERLINK("http://news.windin.com/ns/bulletin.php?code=C398423EA87B&amp;id=106841122&amp;type=1","中闽能源:监事会关于未来三年(2020-2022年)股东回报规划之独立意见")</f>
        <v>中闽能源:监事会关于未来三年(2020-2022年)股东回报规划之独立意见</v>
      </c>
    </row>
    <row r="33" spans="1:3" ht="13.5">
      <c r="A33" s="1">
        <v>43664</v>
      </c>
      <c r="B33" t="s">
        <v>7</v>
      </c>
      <c r="C33" t="str">
        <f>HYPERLINK("http://news.windin.com/ns/bulletin.php?code=C3984235A87B&amp;id=106841100&amp;type=1","中闽能源:国泰君安证券股份有限公司关于中闽能源本次重大资产重组摊薄即期回报及填补措施的核查意见")</f>
        <v>中闽能源:国泰君安证券股份有限公司关于中闽能源本次重大资产重组摊薄即期回报及填补措施的核查意见</v>
      </c>
    </row>
    <row r="34" spans="1:3" ht="13.5">
      <c r="A34" s="1">
        <v>43664</v>
      </c>
      <c r="B34" t="s">
        <v>7</v>
      </c>
      <c r="C34" t="str">
        <f>HYPERLINK("http://news.windin.com/ns/bulletin.php?code=BFBCC270A87B&amp;id=106841094&amp;type=1","中闽能源:独立董事关于公司第七届董事会第二十四次临时会议相关事项的事前认可意见")</f>
        <v>中闽能源:独立董事关于公司第七届董事会第二十四次临时会议相关事项的事前认可意见</v>
      </c>
    </row>
    <row r="35" spans="1:3" ht="13.5">
      <c r="A35" s="1">
        <v>43664</v>
      </c>
      <c r="B35" t="s">
        <v>7</v>
      </c>
      <c r="C35" t="str">
        <f>HYPERLINK("http://news.windin.com/ns/bulletin.php?code=C398422DA87B&amp;id=106841090&amp;type=1","中闽能源:关于修改公司章程的公告")</f>
        <v>中闽能源:关于修改公司章程的公告</v>
      </c>
    </row>
    <row r="36" spans="1:3" ht="13.5">
      <c r="A36" s="1">
        <v>43664</v>
      </c>
      <c r="B36" t="s">
        <v>7</v>
      </c>
      <c r="C36" t="str">
        <f>HYPERLINK("http://news.windin.com/ns/bulletin.php?code=BF7BCC3CA87B&amp;id=106841078&amp;type=1","中闽能源:独立董事关于公司重大资产重组评估机构的独立性,评估假设前提的合理性及评估定价的公允性的独立意见")</f>
        <v>中闽能源:独立董事关于公司重大资产重组评估机构的独立性,评估假设前提的合理性及评估定价的公允性的独立意见</v>
      </c>
    </row>
    <row r="37" spans="1:3" ht="13.5">
      <c r="A37" s="1">
        <v>43664</v>
      </c>
      <c r="B37" t="s">
        <v>7</v>
      </c>
      <c r="C37" t="str">
        <f>HYPERLINK("http://news.windin.com/ns/bulletin.php?code=BFBCC252A87B&amp;id=106841072&amp;type=1","中闽能源:国泰君安证券股份有限公司关于中闽能源本次交易产业政策和交易类型的独立财务顾问核查意见")</f>
        <v>中闽能源:国泰君安证券股份有限公司关于中闽能源本次交易产业政策和交易类型的独立财务顾问核查意见</v>
      </c>
    </row>
    <row r="38" spans="1:3" ht="13.5">
      <c r="A38" s="1">
        <v>43664</v>
      </c>
      <c r="B38" t="s">
        <v>7</v>
      </c>
      <c r="C38" t="str">
        <f>HYPERLINK("http://news.windin.com/ns/bulletin.php?code=BFBCC24AA87B&amp;id=106841068&amp;type=1","中闽能源:关于本次交易相关内幕知情人买卖股票情况的自查报告")</f>
        <v>中闽能源:关于本次交易相关内幕知情人买卖股票情况的自查报告</v>
      </c>
    </row>
    <row r="39" spans="1:3" ht="13.5">
      <c r="A39" s="1">
        <v>43664</v>
      </c>
      <c r="B39" t="s">
        <v>7</v>
      </c>
      <c r="C39" t="str">
        <f>HYPERLINK("http://news.windin.com/ns/bulletin.php?code=BFBCC247A87B&amp;id=106841066&amp;type=1","中闽能源:董事会关于本次交易履行法定程序的完备性,合规性及提交法律文件有效性的说明")</f>
        <v>中闽能源:董事会关于本次交易履行法定程序的完备性,合规性及提交法律文件有效性的说明</v>
      </c>
    </row>
    <row r="40" spans="1:3" ht="13.5">
      <c r="A40" s="1">
        <v>43664</v>
      </c>
      <c r="B40" t="s">
        <v>8</v>
      </c>
      <c r="C40" t="str">
        <f>HYPERLINK("http://news.windin.com/ns/bulletin.php?code=1E2C234BA877&amp;id=106839948&amp;type=1","实达集团:关于以总价1元定向回购业绩补偿股份实施结果及股份变动的公告")</f>
        <v>实达集团:关于以总价1元定向回购业绩补偿股份实施结果及股份变动的公告</v>
      </c>
    </row>
    <row r="41" spans="1:3" ht="13.5">
      <c r="A41" s="1">
        <v>43664</v>
      </c>
      <c r="B41" t="s">
        <v>9</v>
      </c>
      <c r="C41" t="str">
        <f>HYPERLINK("http://news.windin.com/ns/bulletin.php?code=3A369E02A876&amp;id=106839742&amp;type=1","海欣食品:关于全资子公司完成工商变更的公告")</f>
        <v>海欣食品:关于全资子公司完成工商变更的公告</v>
      </c>
    </row>
    <row r="42" spans="1:3" ht="13.5">
      <c r="A42" s="1">
        <v>43664</v>
      </c>
      <c r="B42" t="s">
        <v>10</v>
      </c>
      <c r="C42" t="str">
        <f>HYPERLINK("http://news.windin.com/ns/bulletin.php?code=5ED7BCBDA872&amp;id=106837648&amp;type=1","睿能科技:关于投资标的桔子科技回购产业投资基金所持的全部股份的公告")</f>
        <v>睿能科技:关于投资标的桔子科技回购产业投资基金所持的全部股份的公告</v>
      </c>
    </row>
    <row r="43" spans="1:3" ht="13.5">
      <c r="A43" s="1">
        <v>43664</v>
      </c>
      <c r="B43" t="s">
        <v>10</v>
      </c>
      <c r="C43" t="str">
        <f>HYPERLINK("http://news.windin.com/ns/bulletin.php?code=5ED7BCA5A872&amp;id=106837638&amp;type=1","睿能科技:独立董事关于投资标的桔子科技回购产业投资基金所持的全部股份的独立意见")</f>
        <v>睿能科技:独立董事关于投资标的桔子科技回购产业投资基金所持的全部股份的独立意见</v>
      </c>
    </row>
    <row r="44" spans="1:3" ht="13.5">
      <c r="A44" s="1">
        <v>43664</v>
      </c>
      <c r="B44" t="s">
        <v>10</v>
      </c>
      <c r="C44" t="str">
        <f>HYPERLINK("http://news.windin.com/ns/bulletin.php?code=5ED7BCA8A872&amp;id=106837642&amp;type=1","睿能科技:关于公司完成工商变更登记的公告")</f>
        <v>睿能科技:关于公司完成工商变更登记的公告</v>
      </c>
    </row>
    <row r="45" spans="1:3" ht="13.5">
      <c r="A45" s="1">
        <v>43664</v>
      </c>
      <c r="B45" t="s">
        <v>11</v>
      </c>
      <c r="C45" t="str">
        <f>HYPERLINK("http://news.windin.com/ns/bulletin.php?code=84F8228AA86F&amp;id=106836520&amp;type=1","漳州发展:关于全资子公司漳州发展水务集团有限公司对外投资暨设立合资公司的公告")</f>
        <v>漳州发展:关于全资子公司漳州发展水务集团有限公司对外投资暨设立合资公司的公告</v>
      </c>
    </row>
    <row r="46" spans="1:3" ht="13.5">
      <c r="A46" s="1">
        <v>43664</v>
      </c>
      <c r="B46" t="s">
        <v>12</v>
      </c>
      <c r="C46" t="str">
        <f>HYPERLINK("http://news.windin.com/ns/bulletin.php?code=9BE09BE1A86D&amp;id=106835960&amp;type=1","福日电子:2017年年度报告(更正版)")</f>
        <v>福日电子:2017年年度报告(更正版)</v>
      </c>
    </row>
    <row r="47" spans="1:3" ht="13.5">
      <c r="A47" s="1">
        <v>43664</v>
      </c>
      <c r="B47" t="s">
        <v>12</v>
      </c>
      <c r="C47" t="str">
        <f>HYPERLINK("http://news.windin.com/ns/bulletin.php?code=A035D404A86D&amp;id=106835970&amp;type=1","福日电子:2018年年度报告(补充说明版)")</f>
        <v>福日电子:2018年年度报告(补充说明版)</v>
      </c>
    </row>
    <row r="48" spans="1:3" ht="13.5">
      <c r="A48" s="1">
        <v>43664</v>
      </c>
      <c r="B48" t="s">
        <v>12</v>
      </c>
      <c r="C48" t="str">
        <f>HYPERLINK("http://news.windin.com/ns/bulletin.php?code=DA414728A86D&amp;id=106836140&amp;type=1","福日电子:关于2017年年度报告更正及2018年年度报告补充说明的公告")</f>
        <v>福日电子:关于2017年年度报告更正及2018年年度报告补充说明的公告</v>
      </c>
    </row>
    <row r="49" spans="1:3" ht="13.5">
      <c r="A49" s="1">
        <v>43664</v>
      </c>
      <c r="B49" t="s">
        <v>13</v>
      </c>
      <c r="C49" t="str">
        <f>HYPERLINK("http://news.windin.com/ns/bulletin.php?code=95DF21B7A86D&amp;id=106835922&amp;type=1","傲农生物:关于收到《中国证监会行政许可项目审查一次反馈意见通知书》的公告")</f>
        <v>傲农生物:关于收到《中国证监会行政许可项目审查一次反馈意见通知书》的公告</v>
      </c>
    </row>
    <row r="50" spans="1:3" ht="13.5">
      <c r="A50" s="1">
        <v>43664</v>
      </c>
      <c r="B50" t="s">
        <v>14</v>
      </c>
      <c r="C50" t="str">
        <f>HYPERLINK("http://news.windin.com/ns/bulletin.php?code=7D6080D6A868&amp;id=106833548&amp;type=1","泰禾集团:关于召开2019年第四次临时股东大会的提示性公告")</f>
        <v>泰禾集团:关于召开2019年第四次临时股东大会的提示性公告</v>
      </c>
    </row>
    <row r="51" spans="1:3" ht="13.5">
      <c r="A51" s="1">
        <v>43664</v>
      </c>
      <c r="B51" t="s">
        <v>15</v>
      </c>
      <c r="C51" t="str">
        <f>HYPERLINK("http://news.windin.com/ns/bulletin.php?code=326C5C5EA865&amp;id=106831658&amp;type=1","福能股份:2019年上半年经营信息公告")</f>
        <v>福能股份:2019年上半年经营信息公告</v>
      </c>
    </row>
    <row r="52" spans="1:3" ht="13.5">
      <c r="A52" s="1">
        <v>43664</v>
      </c>
      <c r="B52" t="s">
        <v>16</v>
      </c>
      <c r="C52" t="str">
        <f>HYPERLINK("http://news.windin.com/ns/bulletin.php?code=29BE7CF2A865&amp;id=106831600&amp;type=1","东百集团:关于控股股东部分股份质押及其一致行动人股份解除质押公告")</f>
        <v>东百集团:关于控股股东部分股份质押及其一致行动人股份解除质押公告</v>
      </c>
    </row>
    <row r="54" ht="13.5">
      <c r="A54" t="s">
        <v>17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2019-07-18T07:18:42Z</dcterms:created>
  <dcterms:modified xsi:type="dcterms:W3CDTF">2019-07-18T07:19:14Z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