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公司公告" sheetId="1" r:id="rId1"/>
  </sheets>
  <definedNames/>
  <calcPr fullCalcOnLoad="1"/>
</workbook>
</file>

<file path=xl/sharedStrings.xml><?xml version="1.0" encoding="utf-8"?>
<sst xmlns="http://schemas.openxmlformats.org/spreadsheetml/2006/main" count="32" uniqueCount="16">
  <si>
    <t>公告日期</t>
  </si>
  <si>
    <t>证券代码</t>
  </si>
  <si>
    <t>公告标题</t>
  </si>
  <si>
    <t>000536.SZ</t>
  </si>
  <si>
    <t>000732.SZ</t>
  </si>
  <si>
    <t>000671.SZ</t>
  </si>
  <si>
    <t>002517.SZ</t>
  </si>
  <si>
    <t>603663.SH</t>
  </si>
  <si>
    <t>002229.SZ</t>
  </si>
  <si>
    <t>002299.SZ</t>
  </si>
  <si>
    <t>002682.SZ</t>
  </si>
  <si>
    <t>300436.SZ</t>
  </si>
  <si>
    <t>600734.SH</t>
  </si>
  <si>
    <t>600660.SH</t>
  </si>
  <si>
    <t>600802.SH</t>
  </si>
  <si>
    <t>数据来源：Wind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</si>
</sst>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9">
    <font>
      <sz val="11"/>
      <color theme="1"/>
      <name val="Calibri"/>
      <family val="0"/>
    </font>
    <font>
      <sz val="11"/>
      <name val="宋体"/>
      <family val="0"/>
    </font>
    <font>
      <u val="single"/>
      <sz val="11"/>
      <color indexed="12"/>
      <name val="宋体"/>
      <family val="0"/>
    </font>
    <font>
      <b/>
      <sz val="18"/>
      <color indexed="54"/>
      <name val="宋体"/>
      <family val="0"/>
    </font>
    <font>
      <sz val="11"/>
      <color indexed="10"/>
      <name val="宋体"/>
      <family val="0"/>
    </font>
    <font>
      <sz val="11"/>
      <color indexed="8"/>
      <name val="宋体"/>
      <family val="0"/>
    </font>
    <font>
      <b/>
      <sz val="11"/>
      <color indexed="63"/>
      <name val="宋体"/>
      <family val="0"/>
    </font>
    <font>
      <sz val="11"/>
      <color indexed="16"/>
      <name val="宋体"/>
      <family val="0"/>
    </font>
    <font>
      <b/>
      <sz val="11"/>
      <color indexed="8"/>
      <name val="宋体"/>
      <family val="0"/>
    </font>
    <font>
      <sz val="11"/>
      <color indexed="62"/>
      <name val="宋体"/>
      <family val="0"/>
    </font>
    <font>
      <sz val="11"/>
      <color indexed="42"/>
      <name val="宋体"/>
      <family val="0"/>
    </font>
    <font>
      <u val="single"/>
      <sz val="11"/>
      <color indexed="20"/>
      <name val="宋体"/>
      <family val="0"/>
    </font>
    <font>
      <sz val="11"/>
      <color indexed="19"/>
      <name val="宋体"/>
      <family val="0"/>
    </font>
    <font>
      <b/>
      <sz val="11"/>
      <color indexed="54"/>
      <name val="宋体"/>
      <family val="0"/>
    </font>
    <font>
      <sz val="11"/>
      <color indexed="53"/>
      <name val="宋体"/>
      <family val="0"/>
    </font>
    <font>
      <i/>
      <sz val="11"/>
      <color indexed="23"/>
      <name val="宋体"/>
      <family val="0"/>
    </font>
    <font>
      <b/>
      <sz val="15"/>
      <color indexed="54"/>
      <name val="宋体"/>
      <family val="0"/>
    </font>
    <font>
      <sz val="11"/>
      <color indexed="17"/>
      <name val="宋体"/>
      <family val="0"/>
    </font>
    <font>
      <b/>
      <sz val="13"/>
      <color indexed="54"/>
      <name val="宋体"/>
      <family val="0"/>
    </font>
    <font>
      <b/>
      <sz val="11"/>
      <color indexed="9"/>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23"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3"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3" applyNumberFormat="0" applyFill="0" applyAlignment="0" applyProtection="0"/>
    <xf numFmtId="0" fontId="23" fillId="9" borderId="0" applyNumberFormat="0" applyBorder="0" applyAlignment="0" applyProtection="0"/>
    <xf numFmtId="0" fontId="26" fillId="0" borderId="4" applyNumberFormat="0" applyFill="0" applyAlignment="0" applyProtection="0"/>
    <xf numFmtId="0" fontId="23" fillId="10" borderId="0" applyNumberFormat="0" applyBorder="0" applyAlignment="0" applyProtection="0"/>
    <xf numFmtId="0" fontId="32" fillId="11" borderId="5" applyNumberFormat="0" applyAlignment="0" applyProtection="0"/>
    <xf numFmtId="0" fontId="33" fillId="11" borderId="1" applyNumberFormat="0" applyAlignment="0" applyProtection="0"/>
    <xf numFmtId="0" fontId="34" fillId="12" borderId="6" applyNumberFormat="0" applyAlignment="0" applyProtection="0"/>
    <xf numFmtId="0" fontId="0" fillId="13" borderId="0" applyNumberFormat="0" applyBorder="0" applyAlignment="0" applyProtection="0"/>
    <xf numFmtId="0" fontId="23" fillId="1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15" borderId="0" applyNumberFormat="0" applyBorder="0" applyAlignment="0" applyProtection="0"/>
    <xf numFmtId="0" fontId="38" fillId="16" borderId="0" applyNumberFormat="0" applyBorder="0" applyAlignment="0" applyProtection="0"/>
    <xf numFmtId="0" fontId="0" fillId="17" borderId="0" applyNumberFormat="0" applyBorder="0" applyAlignment="0" applyProtection="0"/>
    <xf numFmtId="0" fontId="2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3" fillId="27" borderId="0" applyNumberFormat="0" applyBorder="0" applyAlignment="0" applyProtection="0"/>
    <xf numFmtId="0" fontId="0"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0" fillId="31" borderId="0" applyNumberFormat="0" applyBorder="0" applyAlignment="0" applyProtection="0"/>
    <xf numFmtId="0" fontId="23" fillId="32" borderId="0" applyNumberFormat="0" applyBorder="0" applyAlignment="0" applyProtection="0"/>
  </cellStyleXfs>
  <cellXfs count="2">
    <xf numFmtId="0" fontId="0" fillId="0" borderId="0" xfId="0" applyFont="1" applyAlignment="1">
      <alignment vertical="center"/>
    </xf>
    <xf numFmtId="176" fontId="0" fillId="0" borderId="0" xfId="0" applyNumberFormat="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31"/>
  <sheetViews>
    <sheetView tabSelected="1" zoomScaleSheetLayoutView="100" workbookViewId="0" topLeftCell="A14">
      <selection activeCell="C34" sqref="C34"/>
    </sheetView>
  </sheetViews>
  <sheetFormatPr defaultColWidth="9.00390625" defaultRowHeight="15"/>
  <cols>
    <col min="1" max="1" width="15.28125" style="0" customWidth="1"/>
    <col min="2" max="2" width="10.421875" style="0" customWidth="1"/>
    <col min="3" max="3" width="135.140625" style="0" customWidth="1"/>
  </cols>
  <sheetData>
    <row r="1" spans="1:3" ht="13.5">
      <c r="A1" s="1" t="s">
        <v>0</v>
      </c>
      <c r="B1" t="s">
        <v>1</v>
      </c>
      <c r="C1" t="s">
        <v>2</v>
      </c>
    </row>
    <row r="2" spans="1:3" ht="13.5">
      <c r="A2" s="1">
        <v>43690</v>
      </c>
      <c r="B2" t="s">
        <v>3</v>
      </c>
      <c r="C2" t="str">
        <f>HYPERLINK("http://news.windin.com/ns/bulletin.php?code=E9AA17C5BCF6&amp;id=107333108&amp;type=1","华映科技:关于公司及控股子公司向金融机构申请综合授信并提供担保以及控股子公司之间提供担保的公告")</f>
        <v>华映科技:关于公司及控股子公司向金融机构申请综合授信并提供担保以及控股子公司之间提供担保的公告</v>
      </c>
    </row>
    <row r="3" spans="1:3" ht="13.5">
      <c r="A3" s="1">
        <v>43690</v>
      </c>
      <c r="B3" t="s">
        <v>3</v>
      </c>
      <c r="C3" t="str">
        <f>HYPERLINK("http://news.windin.com/ns/bulletin.php?code=E9AA17BFBCF6&amp;id=107333106&amp;type=1","华映科技:第八届董事会第二次会议决议公告")</f>
        <v>华映科技:第八届董事会第二次会议决议公告</v>
      </c>
    </row>
    <row r="4" spans="1:3" ht="13.5">
      <c r="A4" s="1">
        <v>43690</v>
      </c>
      <c r="B4" t="s">
        <v>4</v>
      </c>
      <c r="C4" t="str">
        <f>HYPERLINK("http://news.windin.com/ns/bulletin.php?code=4D30DF50BCF6&amp;id=107332906&amp;type=1","泰禾集团:关于转让杭州富阳项目标的公司部分股权的公告")</f>
        <v>泰禾集团:关于转让杭州富阳项目标的公司部分股权的公告</v>
      </c>
    </row>
    <row r="5" spans="1:3" ht="13.5">
      <c r="A5" s="1">
        <v>43690</v>
      </c>
      <c r="B5" t="s">
        <v>4</v>
      </c>
      <c r="C5" t="str">
        <f>HYPERLINK("http://news.windin.com/ns/bulletin.php?code=50573300BCF6&amp;id=107332904&amp;type=1","泰禾集团:第八届董事会第一百零二次会议决议公告")</f>
        <v>泰禾集团:第八届董事会第一百零二次会议决议公告</v>
      </c>
    </row>
    <row r="6" spans="1:3" ht="13.5">
      <c r="A6" s="1">
        <v>43690</v>
      </c>
      <c r="B6" t="s">
        <v>4</v>
      </c>
      <c r="C6" t="str">
        <f>HYPERLINK("http://news.windin.com/ns/bulletin.php?code=3F723221BCF6&amp;id=107332878&amp;type=1","泰禾集团:关于为全资子公司福州泰禾房地产开发有限公司融资提供担保的公告")</f>
        <v>泰禾集团:关于为全资子公司福州泰禾房地产开发有限公司融资提供担保的公告</v>
      </c>
    </row>
    <row r="7" spans="1:3" ht="13.5">
      <c r="A7" s="1">
        <v>43690</v>
      </c>
      <c r="B7" t="s">
        <v>5</v>
      </c>
      <c r="C7" t="str">
        <f>HYPERLINK("http://news.windin.com/ns/bulletin.php?code=26C8E054BCF6&amp;id=107332844&amp;type=1","阳光城:2019年第十一次临时股东大会决议公告")</f>
        <v>阳光城:2019年第十一次临时股东大会决议公告</v>
      </c>
    </row>
    <row r="8" spans="1:3" ht="13.5">
      <c r="A8" s="1">
        <v>43690</v>
      </c>
      <c r="B8" t="s">
        <v>5</v>
      </c>
      <c r="C8" t="str">
        <f>HYPERLINK("http://news.windin.com/ns/bulletin.php?code=20A18DDEBCF6&amp;id=107332836&amp;type=1","阳光城:2019年第十一次临时股东大会法律意见书")</f>
        <v>阳光城:2019年第十一次临时股东大会法律意见书</v>
      </c>
    </row>
    <row r="9" spans="1:3" ht="13.5">
      <c r="A9" s="1">
        <v>43690</v>
      </c>
      <c r="B9" t="s">
        <v>6</v>
      </c>
      <c r="C9" t="str">
        <f>HYPERLINK("http://news.windin.com/ns/bulletin.php?code=215A22ACBCF5&amp;id=107332606&amp;type=1","恺英网络:关于持股5%以上股东减持计划期限届满的公告")</f>
        <v>恺英网络:关于持股5%以上股东减持计划期限届满的公告</v>
      </c>
    </row>
    <row r="10" spans="1:3" ht="13.5">
      <c r="A10" s="1">
        <v>43690</v>
      </c>
      <c r="B10" t="s">
        <v>7</v>
      </c>
      <c r="C10" t="str">
        <f>HYPERLINK("http://news.windin.com/ns/bulletin.php?code=7CE31771BCED&amp;id=107331288&amp;type=1","三祥新材:关于签署合作投资框架协议的公告")</f>
        <v>三祥新材:关于签署合作投资框架协议的公告</v>
      </c>
    </row>
    <row r="11" spans="1:3" ht="13.5">
      <c r="A11" s="1">
        <v>43690</v>
      </c>
      <c r="B11" t="s">
        <v>8</v>
      </c>
      <c r="C11" t="str">
        <f>HYPERLINK("http://news.windin.com/ns/bulletin.php?code=D4D733F0BCE7&amp;id=107329620&amp;type=1","鸿博股份:关于公司设立的全资子公司完成工商注册登记的公告")</f>
        <v>鸿博股份:关于公司设立的全资子公司完成工商注册登记的公告</v>
      </c>
    </row>
    <row r="12" spans="1:3" ht="13.5">
      <c r="A12" s="1">
        <v>43690</v>
      </c>
      <c r="B12" t="s">
        <v>9</v>
      </c>
      <c r="C12" t="str">
        <f>HYPERLINK("http://news.windin.com/ns/bulletin.php?code=7E9ECBCABCE4&amp;id=107327336&amp;type=1","圣农发展:关于肉鸡产业并购基金的进展公告")</f>
        <v>圣农发展:关于肉鸡产业并购基金的进展公告</v>
      </c>
    </row>
    <row r="13" spans="1:3" ht="13.5">
      <c r="A13" s="1">
        <v>43690</v>
      </c>
      <c r="B13" t="s">
        <v>10</v>
      </c>
      <c r="C13" t="str">
        <f>HYPERLINK("http://news.windin.com/ns/bulletin.php?code=383050B4BCE3&amp;id=107326758&amp;type=1","龙洲股份:独立董事关于第六届董事会第二十次会议有关事项的事前认可意见和独立意见")</f>
        <v>龙洲股份:独立董事关于第六届董事会第二十次会议有关事项的事前认可意见和独立意见</v>
      </c>
    </row>
    <row r="14" spans="1:3" ht="13.5">
      <c r="A14" s="1">
        <v>43690</v>
      </c>
      <c r="B14" t="s">
        <v>10</v>
      </c>
      <c r="C14" t="str">
        <f>HYPERLINK("http://news.windin.com/ns/bulletin.php?code=384CCC52BCE3&amp;id=107326744&amp;type=1","龙洲股份:关于向龙岩交通发展集团有限公司拆借资金暨关联交易的公告")</f>
        <v>龙洲股份:关于向龙岩交通发展集团有限公司拆借资金暨关联交易的公告</v>
      </c>
    </row>
    <row r="15" spans="1:3" ht="13.5">
      <c r="A15" s="1">
        <v>43690</v>
      </c>
      <c r="B15" t="s">
        <v>10</v>
      </c>
      <c r="C15" t="str">
        <f>HYPERLINK("http://news.windin.com/ns/bulletin.php?code=382D8408BCE3&amp;id=107326742&amp;type=1","龙洲股份:第六届董事会第二十次会议决议公告")</f>
        <v>龙洲股份:第六届董事会第二十次会议决议公告</v>
      </c>
    </row>
    <row r="16" spans="1:3" ht="13.5">
      <c r="A16" s="1">
        <v>43690</v>
      </c>
      <c r="B16" t="s">
        <v>10</v>
      </c>
      <c r="C16" t="str">
        <f>HYPERLINK("http://news.windin.com/ns/bulletin.php?code=32041BF9BCE3&amp;id=107326740&amp;type=1","龙洲股份:关于全资子公司向关联人销售钢材暨关联交易的公告")</f>
        <v>龙洲股份:关于全资子公司向关联人销售钢材暨关联交易的公告</v>
      </c>
    </row>
    <row r="17" spans="1:3" ht="13.5">
      <c r="A17" s="1">
        <v>43690</v>
      </c>
      <c r="B17" t="s">
        <v>11</v>
      </c>
      <c r="C17" t="str">
        <f>HYPERLINK("http://news.windin.com/ns/bulletin.php?code=9E3E7762BCE1&amp;id=107325768&amp;type=1","广生堂:关于控股股东非公开发行可交换债券办理补充担保及信托登记的公告")</f>
        <v>广生堂:关于控股股东非公开发行可交换债券办理补充担保及信托登记的公告</v>
      </c>
    </row>
    <row r="18" spans="1:3" ht="13.5">
      <c r="A18" s="1">
        <v>43690</v>
      </c>
      <c r="B18" t="s">
        <v>11</v>
      </c>
      <c r="C18" t="str">
        <f>HYPERLINK("http://news.windin.com/ns/bulletin.php?code=91A7CB07BCE1&amp;id=107325728&amp;type=1","广生堂:关于控股股东完成非公开发行2019年可交换公司债券(第一期)的公告")</f>
        <v>广生堂:关于控股股东完成非公开发行2019年可交换公司债券(第一期)的公告</v>
      </c>
    </row>
    <row r="19" spans="1:3" ht="13.5">
      <c r="A19" s="1">
        <v>43690</v>
      </c>
      <c r="B19" t="s">
        <v>12</v>
      </c>
      <c r="C19" t="str">
        <f>HYPERLINK("http://news.windin.com/ns/bulletin.php?code=3B3D6445BCE0&amp;id=107324424&amp;type=1","实达集团:关于“PR实达债”2019年分期偿还本金公告")</f>
        <v>实达集团:关于“PR实达债”2019年分期偿还本金公告</v>
      </c>
    </row>
    <row r="20" spans="1:3" ht="13.5">
      <c r="A20" s="1">
        <v>43690</v>
      </c>
      <c r="B20" t="s">
        <v>12</v>
      </c>
      <c r="C20" t="str">
        <f>HYPERLINK("http://news.windin.com/ns/bulletin.php?code=39B05B5CBCE0&amp;id=107324418&amp;type=1","实达集团:关于“PR实达债”2019年第三次付息公告")</f>
        <v>实达集团:关于“PR实达债”2019年第三次付息公告</v>
      </c>
    </row>
    <row r="21" spans="1:3" ht="13.5">
      <c r="A21" s="1">
        <v>43690</v>
      </c>
      <c r="B21" t="s">
        <v>13</v>
      </c>
      <c r="C21" t="str">
        <f>HYPERLINK("http://news.windin.com/ns/bulletin.php?code=3527EC81BCE0&amp;id=107324380&amp;type=1","福耀玻璃:H股公告")</f>
        <v>福耀玻璃:H股公告</v>
      </c>
    </row>
    <row r="22" spans="1:3" ht="13.5">
      <c r="A22" s="1">
        <v>43690</v>
      </c>
      <c r="B22" t="s">
        <v>14</v>
      </c>
      <c r="C22" t="str">
        <f>HYPERLINK("http://news.windin.com/ns/bulletin.php?code=4A4F32F3BCD4&amp;id=107317946&amp;type=1","福建水泥:董事,监事和高级管理人员持股及变动管理制度")</f>
        <v>福建水泥:董事,监事和高级管理人员持股及变动管理制度</v>
      </c>
    </row>
    <row r="23" spans="1:3" ht="13.5">
      <c r="A23" s="1">
        <v>43690</v>
      </c>
      <c r="B23" t="s">
        <v>14</v>
      </c>
      <c r="C23" t="str">
        <f>HYPERLINK("http://news.windin.com/ns/bulletin.php?code=4A4F32ECBCD4&amp;id=107317940&amp;type=1","福建水泥:独立董事关于第八届董事会第三十次会议相关议案的独立意见")</f>
        <v>福建水泥:独立董事关于第八届董事会第三十次会议相关议案的独立意见</v>
      </c>
    </row>
    <row r="24" spans="1:3" ht="13.5">
      <c r="A24" s="1">
        <v>43690</v>
      </c>
      <c r="B24" t="s">
        <v>14</v>
      </c>
      <c r="C24" t="str">
        <f>HYPERLINK("http://news.windin.com/ns/bulletin.php?code=4A4F32F0BCD4&amp;id=107317942&amp;type=1","福建水泥:关于召开2019年第二次临时股东大会的通知")</f>
        <v>福建水泥:关于召开2019年第二次临时股东大会的通知</v>
      </c>
    </row>
    <row r="25" spans="1:3" ht="13.5">
      <c r="A25" s="1">
        <v>43690</v>
      </c>
      <c r="B25" t="s">
        <v>14</v>
      </c>
      <c r="C25" t="str">
        <f>HYPERLINK("http://news.windin.com/ns/bulletin.php?code=42D7C3BBBCD4&amp;id=107317914&amp;type=1","福建水泥:2019年半年度报告")</f>
        <v>福建水泥:2019年半年度报告</v>
      </c>
    </row>
    <row r="26" spans="1:3" ht="13.5">
      <c r="A26" s="1">
        <v>43690</v>
      </c>
      <c r="B26" t="s">
        <v>14</v>
      </c>
      <c r="C26" t="str">
        <f>HYPERLINK("http://news.windin.com/ns/bulletin.php?code=442B15C2BCD4&amp;id=107317908&amp;type=1","福建水泥:2019年半年度报告摘要")</f>
        <v>福建水泥:2019年半年度报告摘要</v>
      </c>
    </row>
    <row r="27" spans="1:3" ht="13.5">
      <c r="A27" s="1">
        <v>43690</v>
      </c>
      <c r="B27" t="s">
        <v>14</v>
      </c>
      <c r="C27" t="str">
        <f>HYPERLINK("http://news.windin.com/ns/bulletin.php?code=43CC0279BCD4&amp;id=107317896&amp;type=1","福建水泥:第八届董事会第三十次会议决议公告")</f>
        <v>福建水泥:第八届董事会第三十次会议决议公告</v>
      </c>
    </row>
    <row r="28" spans="1:3" ht="13.5">
      <c r="A28" s="1">
        <v>43690</v>
      </c>
      <c r="B28" t="s">
        <v>14</v>
      </c>
      <c r="C28" t="str">
        <f>HYPERLINK("http://news.windin.com/ns/bulletin.php?code=42D7C3ABBCD4&amp;id=107317892&amp;type=1","福建水泥:第八届监事会第十四次会议决议公告")</f>
        <v>福建水泥:第八届监事会第十四次会议决议公告</v>
      </c>
    </row>
    <row r="29" spans="1:3" ht="13.5">
      <c r="A29" s="1">
        <v>43690</v>
      </c>
      <c r="B29" t="s">
        <v>14</v>
      </c>
      <c r="C29" t="str">
        <f>HYPERLINK("http://news.windin.com/ns/bulletin.php?code=42D7C3A8BCD4&amp;id=107317890&amp;type=1","福建水泥:关于增加2019年度与实际控制人权属企业煤炭采购日常关联交易的公告")</f>
        <v>福建水泥:关于增加2019年度与实际控制人权属企业煤炭采购日常关联交易的公告</v>
      </c>
    </row>
    <row r="31" ht="13.5">
      <c r="A31" t="s">
        <v>15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chenjie</dc:creator>
  <cp:keywords/>
  <dc:description/>
  <cp:lastModifiedBy>chenjie</cp:lastModifiedBy>
  <dcterms:created xsi:type="dcterms:W3CDTF">2019-08-13T06:29:15Z</dcterms:created>
  <dcterms:modified xsi:type="dcterms:W3CDTF">2019-08-13T06:29:57Z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2052-11.1.0.8907</vt:lpwstr>
  </property>
</Properties>
</file>