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<sst xmlns="http://schemas.openxmlformats.org/spreadsheetml/2006/main" count="36" uniqueCount="19">
  <si>
    <t>公告日期</t>
  </si>
  <si>
    <t>证券代码</t>
  </si>
  <si>
    <t>公告标题</t>
  </si>
  <si>
    <t>300132.SZ</t>
  </si>
  <si>
    <t>000592.SZ</t>
  </si>
  <si>
    <t>000671.SZ</t>
  </si>
  <si>
    <t>002509.SZ</t>
  </si>
  <si>
    <t>002229.SZ</t>
  </si>
  <si>
    <t>300436.SZ</t>
  </si>
  <si>
    <t>300299.SZ</t>
  </si>
  <si>
    <t>601377.SH</t>
  </si>
  <si>
    <t>002102.SZ</t>
  </si>
  <si>
    <t>300062.SZ</t>
  </si>
  <si>
    <t>000732.SZ</t>
  </si>
  <si>
    <t>002093.SZ</t>
  </si>
  <si>
    <t>600734.SH</t>
  </si>
  <si>
    <t>601933.SH</t>
  </si>
  <si>
    <t>600103.SH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</si>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</sst>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5"/>
  <sheetViews>
    <sheetView tabSelected="1" zoomScaleSheetLayoutView="100" workbookViewId="0" topLeftCell="A17">
      <selection activeCell="A34" sqref="A34:A101"/>
    </sheetView>
  </sheetViews>
  <sheetFormatPr defaultColWidth="9.00390625" defaultRowHeight="15"/>
  <cols>
    <col min="1" max="1" width="15.28125" style="0" customWidth="1"/>
    <col min="2" max="2" width="10.421875" style="0" customWidth="1"/>
    <col min="3" max="3" width="145.28125" style="0" customWidth="1"/>
  </cols>
  <sheetData>
    <row r="1" spans="1:3" ht="13.5">
      <c r="A1" s="1" t="s">
        <v>0</v>
      </c>
      <c r="B1" t="s">
        <v>1</v>
      </c>
      <c r="C1" t="s">
        <v>2</v>
      </c>
    </row>
    <row r="2" spans="1:3" ht="13.5">
      <c r="A2" s="1">
        <v>43719</v>
      </c>
      <c r="B2" t="s">
        <v>3</v>
      </c>
      <c r="C2" t="str">
        <f>HYPERLINK("http://news.windin.com/ns/bulletin.php?code=2EEBF5C5D3CB&amp;id=108052442&amp;type=1","青松股份:关于取得实用新型专利的公告")</f>
        <v>青松股份:关于取得实用新型专利的公告</v>
      </c>
    </row>
    <row r="3" spans="1:3" ht="13.5">
      <c r="A3" s="1">
        <v>43719</v>
      </c>
      <c r="B3" t="s">
        <v>4</v>
      </c>
      <c r="C3" t="str">
        <f>HYPERLINK("http://news.windin.com/ns/bulletin.php?code=AD423142D3C1&amp;id=108051602&amp;type=1","平潭发展:关于公司控股股东所持部分股份被动减持的进展公告")</f>
        <v>平潭发展:关于公司控股股东所持部分股份被动减持的进展公告</v>
      </c>
    </row>
    <row r="4" spans="1:3" ht="13.5">
      <c r="A4" s="1">
        <v>43719</v>
      </c>
      <c r="B4" t="s">
        <v>5</v>
      </c>
      <c r="C4" t="str">
        <f>HYPERLINK("http://news.windin.com/ns/bulletin.php?code=6A2AC692D3BE&amp;id=108051372&amp;type=1","阳光城:关于为子公司太仓彤光房地产提供担保的公告")</f>
        <v>阳光城:关于为子公司太仓彤光房地产提供担保的公告</v>
      </c>
    </row>
    <row r="5" spans="1:3" ht="13.5">
      <c r="A5" s="1">
        <v>43719</v>
      </c>
      <c r="B5" t="s">
        <v>5</v>
      </c>
      <c r="C5" t="str">
        <f>HYPERLINK("http://news.windin.com/ns/bulletin.php?code=5D8E59F3D3BE&amp;id=108051350&amp;type=1","阳光城:关于为子公司太原新南城房地产提供担保的公告")</f>
        <v>阳光城:关于为子公司太原新南城房地产提供担保的公告</v>
      </c>
    </row>
    <row r="6" spans="1:3" ht="13.5">
      <c r="A6" s="1">
        <v>43719</v>
      </c>
      <c r="B6" t="s">
        <v>6</v>
      </c>
      <c r="C6" t="str">
        <f>HYPERLINK("http://news.windin.com/ns/bulletin.php?code=2F535455D3BE&amp;id=108051330&amp;type=1","天广中茂:关于签署《金融战略合作协议》的公告")</f>
        <v>天广中茂:关于签署《金融战略合作协议》的公告</v>
      </c>
    </row>
    <row r="7" spans="1:3" ht="13.5">
      <c r="A7" s="1">
        <v>43719</v>
      </c>
      <c r="B7" t="s">
        <v>6</v>
      </c>
      <c r="C7" t="str">
        <f>HYPERLINK("http://news.windin.com/ns/bulletin.php?code=A6877DD2D3BA&amp;id=108050518&amp;type=1","天广中茂:关于召开“16天广01”公司债券2019年第三次债券持有人会议的通知公告")</f>
        <v>天广中茂:关于召开“16天广01”公司债券2019年第三次债券持有人会议的通知公告</v>
      </c>
    </row>
    <row r="8" spans="1:3" ht="13.5">
      <c r="A8" s="1">
        <v>43719</v>
      </c>
      <c r="B8" t="s">
        <v>7</v>
      </c>
      <c r="C8" t="str">
        <f>HYPERLINK("http://news.windin.com/ns/bulletin.php?code=C44BDBC8D3B2&amp;id=108049050&amp;type=1","鸿博股份:关于非公开发行股份上市流通的提示性公告")</f>
        <v>鸿博股份:关于非公开发行股份上市流通的提示性公告</v>
      </c>
    </row>
    <row r="9" spans="1:3" ht="13.5">
      <c r="A9" s="1">
        <v>43719</v>
      </c>
      <c r="B9" t="s">
        <v>7</v>
      </c>
      <c r="C9" t="str">
        <f>HYPERLINK("http://news.windin.com/ns/bulletin.php?code=C44BDBC2D3B2&amp;id=108049048&amp;type=1","鸿博股份:国金证券股份有限公司关于公司非公开发行股票限售股上市流通的核查意见")</f>
        <v>鸿博股份:国金证券股份有限公司关于公司非公开发行股票限售股上市流通的核查意见</v>
      </c>
    </row>
    <row r="10" spans="1:3" ht="13.5">
      <c r="A10" s="1">
        <v>43719</v>
      </c>
      <c r="B10" t="s">
        <v>8</v>
      </c>
      <c r="C10" t="str">
        <f>HYPERLINK("http://news.windin.com/ns/bulletin.php?code=9E080F05D3B2&amp;id=108049024&amp;type=1","广生堂:关于实际控制人暨董事长减持股份的预披露公告")</f>
        <v>广生堂:关于实际控制人暨董事长减持股份的预披露公告</v>
      </c>
    </row>
    <row r="11" spans="1:3" ht="13.5">
      <c r="A11" s="1">
        <v>43719</v>
      </c>
      <c r="B11" t="s">
        <v>4</v>
      </c>
      <c r="C11" t="str">
        <f>HYPERLINK("http://news.windin.com/ns/bulletin.php?code=386976D2D3B2&amp;id=108048786&amp;type=1","平潭发展:关于使用部分闲置募集资金购买理财产品的进展公告")</f>
        <v>平潭发展:关于使用部分闲置募集资金购买理财产品的进展公告</v>
      </c>
    </row>
    <row r="12" spans="1:3" ht="13.5">
      <c r="A12" s="1">
        <v>43719</v>
      </c>
      <c r="B12" t="s">
        <v>5</v>
      </c>
      <c r="C12" t="str">
        <f>HYPERLINK("http://news.windin.com/ns/bulletin.php?code=0F3621A9D3B2&amp;id=108048728&amp;type=1","阳光城:关于“16阳城02”票面利率调整及投资者回售实施办法的第一次公告")</f>
        <v>阳光城:关于“16阳城02”票面利率调整及投资者回售实施办法的第一次公告</v>
      </c>
    </row>
    <row r="13" spans="1:3" ht="13.5">
      <c r="A13" s="1">
        <v>43719</v>
      </c>
      <c r="B13" t="s">
        <v>9</v>
      </c>
      <c r="C13" t="str">
        <f>HYPERLINK("http://news.windin.com/ns/bulletin.php?code=0A08F83BD3B2&amp;id=108048732&amp;type=1","富春股份:关于限售股解禁上市流通的提示性公告")</f>
        <v>富春股份:关于限售股解禁上市流通的提示性公告</v>
      </c>
    </row>
    <row r="14" spans="1:3" ht="13.5">
      <c r="A14" s="1">
        <v>43719</v>
      </c>
      <c r="B14" t="s">
        <v>10</v>
      </c>
      <c r="C14" t="str">
        <f>HYPERLINK("http://news.windin.com/ns/bulletin.php?code=117FB900D3B1&amp;id=108048548&amp;type=1","兴业证券:关于获得政府补助的公告")</f>
        <v>兴业证券:关于获得政府补助的公告</v>
      </c>
    </row>
    <row r="15" spans="1:3" ht="13.5">
      <c r="A15" s="1">
        <v>43719</v>
      </c>
      <c r="B15" t="s">
        <v>11</v>
      </c>
      <c r="C15" t="str">
        <f>HYPERLINK("http://news.windin.com/ns/bulletin.php?code=D657F45CD3B0&amp;id=108048488&amp;type=1","ST冠福:关于收到(2019)皖0103民初8339号案件《民事判决书》的公告")</f>
        <v>ST冠福:关于收到(2019)皖0103民初8339号案件《民事判决书》的公告</v>
      </c>
    </row>
    <row r="16" spans="1:3" ht="13.5">
      <c r="A16" s="1">
        <v>43719</v>
      </c>
      <c r="B16" t="s">
        <v>11</v>
      </c>
      <c r="C16" t="str">
        <f>HYPERLINK("http://news.windin.com/ns/bulletin.php?code=D5FC4F46D3B0&amp;id=108048484&amp;type=1","ST冠福:关于收到公司担保的同孚实业私募债项目债权人起诉公司及其他相关方的《民事裁定书》的公告")</f>
        <v>ST冠福:关于收到公司担保的同孚实业私募债项目债权人起诉公司及其他相关方的《民事裁定书》的公告</v>
      </c>
    </row>
    <row r="17" spans="1:3" ht="13.5">
      <c r="A17" s="1">
        <v>43719</v>
      </c>
      <c r="B17" t="s">
        <v>11</v>
      </c>
      <c r="C17" t="str">
        <f>HYPERLINK("http://news.windin.com/ns/bulletin.php?code=D657F45FD3B0&amp;id=108048482&amp;type=1","ST冠福:关于与安徽中安商业保理有限责任公司签署履行判决协议书的公告")</f>
        <v>ST冠福:关于与安徽中安商业保理有限责任公司签署履行判决协议书的公告</v>
      </c>
    </row>
    <row r="18" spans="1:3" ht="13.5">
      <c r="A18" s="1">
        <v>43719</v>
      </c>
      <c r="B18" t="s">
        <v>11</v>
      </c>
      <c r="C18" t="str">
        <f>HYPERLINK("http://news.windin.com/ns/bulletin.php?code=D5FC4F42D3B0&amp;id=108048480&amp;type=1","ST冠福:关于收到(2019)沪0120民初16100号案件《传票》及法律文书的公告")</f>
        <v>ST冠福:关于收到(2019)沪0120民初16100号案件《传票》及法律文书的公告</v>
      </c>
    </row>
    <row r="19" spans="1:3" ht="13.5">
      <c r="A19" s="1">
        <v>43719</v>
      </c>
      <c r="B19" t="s">
        <v>11</v>
      </c>
      <c r="C19" t="str">
        <f>HYPERLINK("http://news.windin.com/ns/bulletin.php?code=D5CE59B2D3B0&amp;id=108048476&amp;type=1","ST冠福:关于收到(2019)沪74民初255号案件《民事判决书》的公告")</f>
        <v>ST冠福:关于收到(2019)沪74民初255号案件《民事判决书》的公告</v>
      </c>
    </row>
    <row r="20" spans="1:3" ht="13.5">
      <c r="A20" s="1">
        <v>43719</v>
      </c>
      <c r="B20" t="s">
        <v>12</v>
      </c>
      <c r="C20" t="str">
        <f>HYPERLINK("http://news.windin.com/ns/bulletin.php?code=7BA194F7D3AE&amp;id=108047658&amp;type=1","中能电气:公司章程(2019年9月)")</f>
        <v>中能电气:公司章程(2019年9月)</v>
      </c>
    </row>
    <row r="21" spans="1:3" ht="13.5">
      <c r="A21" s="1">
        <v>43719</v>
      </c>
      <c r="B21" t="s">
        <v>12</v>
      </c>
      <c r="C21" t="str">
        <f>HYPERLINK("http://news.windin.com/ns/bulletin.php?code=7BB41F69D3AE&amp;id=108047672&amp;type=1","中能电气:关于转让子公司股权的公告")</f>
        <v>中能电气:关于转让子公司股权的公告</v>
      </c>
    </row>
    <row r="22" spans="1:3" ht="13.5">
      <c r="A22" s="1">
        <v>43719</v>
      </c>
      <c r="B22" t="s">
        <v>12</v>
      </c>
      <c r="C22" t="str">
        <f>HYPERLINK("http://news.windin.com/ns/bulletin.php?code=7BB41F5ED3AE&amp;id=108047662&amp;type=1","中能电气:第四届董事会第二十八次会议决议公告")</f>
        <v>中能电气:第四届董事会第二十八次会议决议公告</v>
      </c>
    </row>
    <row r="23" spans="1:3" ht="13.5">
      <c r="A23" s="1">
        <v>43719</v>
      </c>
      <c r="B23" t="s">
        <v>12</v>
      </c>
      <c r="C23" t="str">
        <f>HYPERLINK("http://news.windin.com/ns/bulletin.php?code=7BB41F5AD3AE&amp;id=108047646&amp;type=1","中能电气:关于修订《公司章程》的公告")</f>
        <v>中能电气:关于修订《公司章程》的公告</v>
      </c>
    </row>
    <row r="24" spans="1:3" ht="13.5">
      <c r="A24" s="1">
        <v>43719</v>
      </c>
      <c r="B24" t="s">
        <v>12</v>
      </c>
      <c r="C24" t="str">
        <f>HYPERLINK("http://news.windin.com/ns/bulletin.php?code=7BCF5B6AD3AE&amp;id=108047636&amp;type=1","中能电气:关于召开2019年第二次临时股东大会的通知")</f>
        <v>中能电气:关于召开2019年第二次临时股东大会的通知</v>
      </c>
    </row>
    <row r="25" spans="1:3" ht="13.5">
      <c r="A25" s="1">
        <v>43719</v>
      </c>
      <c r="B25" t="s">
        <v>12</v>
      </c>
      <c r="C25" t="str">
        <f>HYPERLINK("http://news.windin.com/ns/bulletin.php?code=7B58DACAD3AE&amp;id=108047634&amp;type=1","中能电气:独立董事关于第四届董事会第二十八次会议相关事项的独立意见")</f>
        <v>中能电气:独立董事关于第四届董事会第二十八次会议相关事项的独立意见</v>
      </c>
    </row>
    <row r="26" spans="1:3" ht="13.5">
      <c r="A26" s="1">
        <v>43719</v>
      </c>
      <c r="B26" t="s">
        <v>6</v>
      </c>
      <c r="C26" t="str">
        <f>HYPERLINK("http://news.windin.com/ns/bulletin.php?code=479633BFD3AA&amp;id=108046394&amp;type=1","天广中茂:关于“16天广01”公司债券票面利率调整暨投资者回售实施办法的第二次提示性公告")</f>
        <v>天广中茂:关于“16天广01”公司债券票面利率调整暨投资者回售实施办法的第二次提示性公告</v>
      </c>
    </row>
    <row r="27" spans="1:3" ht="13.5">
      <c r="A27" s="1">
        <v>43719</v>
      </c>
      <c r="B27" t="s">
        <v>13</v>
      </c>
      <c r="C27" t="str">
        <f>HYPERLINK("http://news.windin.com/ns/bulletin.php?code=DEDD1B08D3A9&amp;id=108046228&amp;type=1","泰禾集团:关于境外全资子公司发行境外美元债券的公告")</f>
        <v>泰禾集团:关于境外全资子公司发行境外美元债券的公告</v>
      </c>
    </row>
    <row r="28" spans="1:3" ht="13.5">
      <c r="A28" s="1">
        <v>43719</v>
      </c>
      <c r="B28" t="s">
        <v>14</v>
      </c>
      <c r="C28" t="str">
        <f>HYPERLINK("http://news.windin.com/ns/bulletin.php?code=B59E488CD3A9&amp;id=108046112&amp;type=1","国脉科技:2019年第二次临时股东大会决议公告")</f>
        <v>国脉科技:2019年第二次临时股东大会决议公告</v>
      </c>
    </row>
    <row r="29" spans="1:3" ht="13.5">
      <c r="A29" s="1">
        <v>43719</v>
      </c>
      <c r="B29" t="s">
        <v>14</v>
      </c>
      <c r="C29" t="str">
        <f>HYPERLINK("http://news.windin.com/ns/bulletin.php?code=B59E488BD3A9&amp;id=108046110&amp;type=1","国脉科技:2019年第二次临时股东大会的法律意见书")</f>
        <v>国脉科技:2019年第二次临时股东大会的法律意见书</v>
      </c>
    </row>
    <row r="30" spans="1:3" ht="13.5">
      <c r="A30" s="1">
        <v>43719</v>
      </c>
      <c r="B30" t="s">
        <v>15</v>
      </c>
      <c r="C30" t="str">
        <f>HYPERLINK("http://news.windin.com/ns/bulletin.php?code=2BE69B23D3A5&amp;id=108044786&amp;type=1","实达集团:2019年第三次临时股东大会的法律意见书")</f>
        <v>实达集团:2019年第三次临时股东大会的法律意见书</v>
      </c>
    </row>
    <row r="31" spans="1:3" ht="13.5">
      <c r="A31" s="1">
        <v>43719</v>
      </c>
      <c r="B31" t="s">
        <v>15</v>
      </c>
      <c r="C31" t="str">
        <f>HYPERLINK("http://news.windin.com/ns/bulletin.php?code=2B006951D3A5&amp;id=108044792&amp;type=1","实达集团:2019年第三次临时股东大会决议公告")</f>
        <v>实达集团:2019年第三次临时股东大会决议公告</v>
      </c>
    </row>
    <row r="32" spans="1:3" ht="13.5">
      <c r="A32" s="1">
        <v>43719</v>
      </c>
      <c r="B32" t="s">
        <v>16</v>
      </c>
      <c r="C32" t="str">
        <f>HYPERLINK("http://news.windin.com/ns/bulletin.php?code=488579E8D3A3&amp;id=108044260&amp;type=1","永辉超市:2019年第一次临时股东大会会议资料")</f>
        <v>永辉超市:2019年第一次临时股东大会会议资料</v>
      </c>
    </row>
    <row r="33" spans="1:3" ht="13.5">
      <c r="A33" s="1">
        <v>43719</v>
      </c>
      <c r="B33" t="s">
        <v>17</v>
      </c>
      <c r="C33" t="str">
        <f>HYPERLINK("http://news.windin.com/ns/bulletin.php?code=0C2722E9D3A1&amp;id=108043818&amp;type=1","青山纸业:关于控股子公司深圳市恒宝通光电子股份有限公司使用闲置自有资金进行现金管理进展的公告")</f>
        <v>青山纸业:关于控股子公司深圳市恒宝通光电子股份有限公司使用闲置自有资金进行现金管理进展的公告</v>
      </c>
    </row>
    <row r="35" ht="13.5">
      <c r="A35" t="s">
        <v>18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2019-09-11T06:21:59Z</dcterms:created>
  <dcterms:modified xsi:type="dcterms:W3CDTF">2019-09-11T06:27:25Z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