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<sst xmlns="http://schemas.openxmlformats.org/spreadsheetml/2006/main" count="50" uniqueCount="21">
  <si>
    <t>公告日期</t>
  </si>
  <si>
    <t>证券代码</t>
  </si>
  <si>
    <t>公告标题</t>
  </si>
  <si>
    <t>300560.SZ</t>
  </si>
  <si>
    <t>002509.SZ</t>
  </si>
  <si>
    <t>002512.SZ</t>
  </si>
  <si>
    <t>002702.SZ</t>
  </si>
  <si>
    <t>300525.SZ</t>
  </si>
  <si>
    <t>601377.SH</t>
  </si>
  <si>
    <t>002752.SZ</t>
  </si>
  <si>
    <t>000671.SZ</t>
  </si>
  <si>
    <t>002517.SZ</t>
  </si>
  <si>
    <t>300712.SZ</t>
  </si>
  <si>
    <t>002102.SZ</t>
  </si>
  <si>
    <t>600388.SH</t>
  </si>
  <si>
    <t>600660.SH</t>
  </si>
  <si>
    <t>600203.SH</t>
  </si>
  <si>
    <t>002098.SZ</t>
  </si>
  <si>
    <t>600483.SH</t>
  </si>
  <si>
    <t>603363.SH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</si>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</sst>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9"/>
  <sheetViews>
    <sheetView tabSelected="1" zoomScaleSheetLayoutView="100" workbookViewId="0" topLeftCell="A31">
      <selection activeCell="A48" sqref="A48:A101"/>
    </sheetView>
  </sheetViews>
  <sheetFormatPr defaultColWidth="9.00390625" defaultRowHeight="15"/>
  <cols>
    <col min="1" max="1" width="15.28125" style="0" customWidth="1"/>
    <col min="2" max="2" width="10.421875" style="0" customWidth="1"/>
    <col min="3" max="3" width="116.140625" style="0" customWidth="1"/>
  </cols>
  <sheetData>
    <row r="1" spans="1:3" ht="13.5">
      <c r="A1" s="1" t="s">
        <v>0</v>
      </c>
      <c r="B1" t="s">
        <v>1</v>
      </c>
      <c r="C1" t="s">
        <v>2</v>
      </c>
    </row>
    <row r="2" spans="1:3" ht="13.5">
      <c r="A2" s="1">
        <v>43754</v>
      </c>
      <c r="B2" t="s">
        <v>3</v>
      </c>
      <c r="C2" t="str">
        <f>HYPERLINK("http://news.windin.com/ns/bulletin.php?code=CADD2F73EF42&amp;id=109208020&amp;type=1","中富通:关于控股股东,实际控制人进行股份质押式回购交易的公告")</f>
        <v>中富通:关于控股股东,实际控制人进行股份质押式回购交易的公告</v>
      </c>
    </row>
    <row r="3" spans="1:3" ht="13.5">
      <c r="A3" s="1">
        <v>43754</v>
      </c>
      <c r="B3" t="s">
        <v>4</v>
      </c>
      <c r="C3" t="str">
        <f>HYPERLINK("http://news.windin.com/ns/bulletin.php?code=A11D9530EF41&amp;id=109207912&amp;type=1","天广中茂:关于“16天广01”公司债券偿债事项的公告")</f>
        <v>天广中茂:关于“16天广01”公司债券偿债事项的公告</v>
      </c>
    </row>
    <row r="4" spans="1:3" ht="13.5">
      <c r="A4" s="1">
        <v>43754</v>
      </c>
      <c r="B4" t="s">
        <v>5</v>
      </c>
      <c r="C4" t="str">
        <f>HYPERLINK("http://news.windin.com/ns/bulletin.php?code=CFABEA56EF3D&amp;id=109207550&amp;type=1","达华智能:2019年前三季度业绩预告修正公告")</f>
        <v>达华智能:2019年前三季度业绩预告修正公告</v>
      </c>
    </row>
    <row r="5" spans="1:3" ht="13.5">
      <c r="A5" s="1">
        <v>43754</v>
      </c>
      <c r="B5" t="s">
        <v>6</v>
      </c>
      <c r="C5" t="str">
        <f>HYPERLINK("http://news.windin.com/ns/bulletin.php?code=0EA73A13EF37&amp;id=109206256&amp;type=1","海欣食品:第五届董事会第二十四次会议决议公告")</f>
        <v>海欣食品:第五届董事会第二十四次会议决议公告</v>
      </c>
    </row>
    <row r="6" spans="1:3" ht="13.5">
      <c r="A6" s="1">
        <v>43754</v>
      </c>
      <c r="B6" t="s">
        <v>6</v>
      </c>
      <c r="C6" t="str">
        <f>HYPERLINK("http://news.windin.com/ns/bulletin.php?code=0C2A3FFCEF37&amp;id=109206254&amp;type=1","海欣食品:2019年第一次临时股东大会的法律意见书")</f>
        <v>海欣食品:2019年第一次临时股东大会的法律意见书</v>
      </c>
    </row>
    <row r="7" spans="1:3" ht="13.5">
      <c r="A7" s="1">
        <v>43754</v>
      </c>
      <c r="B7" t="s">
        <v>6</v>
      </c>
      <c r="C7" t="str">
        <f>HYPERLINK("http://news.windin.com/ns/bulletin.php?code=08A80A06EF37&amp;id=109206250&amp;type=1","海欣食品:关于全资子公司投资设立参股公司的公告")</f>
        <v>海欣食品:关于全资子公司投资设立参股公司的公告</v>
      </c>
    </row>
    <row r="8" spans="1:3" ht="13.5">
      <c r="A8" s="1">
        <v>43754</v>
      </c>
      <c r="B8" t="s">
        <v>6</v>
      </c>
      <c r="C8" t="str">
        <f>HYPERLINK("http://news.windin.com/ns/bulletin.php?code=073D6547EF37&amp;id=109206244&amp;type=1","海欣食品:2019年第一次临时股东大会决议公告")</f>
        <v>海欣食品:2019年第一次临时股东大会决议公告</v>
      </c>
    </row>
    <row r="9" spans="1:3" ht="13.5">
      <c r="A9" s="1">
        <v>43754</v>
      </c>
      <c r="B9" t="s">
        <v>7</v>
      </c>
      <c r="C9" t="str">
        <f>HYPERLINK("http://news.windin.com/ns/bulletin.php?code=E5961731EF36&amp;id=109206218&amp;type=1","博思软件:关于董事,高级管理人员股份减持计划预披露公告")</f>
        <v>博思软件:关于董事,高级管理人员股份减持计划预披露公告</v>
      </c>
    </row>
    <row r="10" spans="1:3" ht="13.5">
      <c r="A10" s="1">
        <v>43754</v>
      </c>
      <c r="B10" t="s">
        <v>7</v>
      </c>
      <c r="C10" t="str">
        <f>HYPERLINK("http://news.windin.com/ns/bulletin.php?code=BC867B0BEF36&amp;id=109206206&amp;type=1","博思软件:股票交易异常波动公告")</f>
        <v>博思软件:股票交易异常波动公告</v>
      </c>
    </row>
    <row r="11" spans="1:3" ht="13.5">
      <c r="A11" s="1">
        <v>43754</v>
      </c>
      <c r="B11" t="s">
        <v>7</v>
      </c>
      <c r="C11" t="str">
        <f>HYPERLINK("http://news.windin.com/ns/bulletin.php?code=BB494601EF36&amp;id=109206204&amp;type=1","博思软件:国金证券股份有限公司关于公司使用部分闲置募集资金进行现金管理的核查意见")</f>
        <v>博思软件:国金证券股份有限公司关于公司使用部分闲置募集资金进行现金管理的核查意见</v>
      </c>
    </row>
    <row r="12" spans="1:3" ht="13.5">
      <c r="A12" s="1">
        <v>43754</v>
      </c>
      <c r="B12" t="s">
        <v>7</v>
      </c>
      <c r="C12" t="str">
        <f>HYPERLINK("http://news.windin.com/ns/bulletin.php?code=BC867B05EF36&amp;id=109206202&amp;type=1","博思软件:国金证券股份有限公司关于公司使用部分闲置募集资金暂时补充流动资金的核查意见")</f>
        <v>博思软件:国金证券股份有限公司关于公司使用部分闲置募集资金暂时补充流动资金的核查意见</v>
      </c>
    </row>
    <row r="13" spans="1:3" ht="13.5">
      <c r="A13" s="1">
        <v>43754</v>
      </c>
      <c r="B13" t="s">
        <v>7</v>
      </c>
      <c r="C13" t="str">
        <f>HYPERLINK("http://news.windin.com/ns/bulletin.php?code=BC867B02EF36&amp;id=109206200&amp;type=1","博思软件:第三届董事会第十八次会议决议公告")</f>
        <v>博思软件:第三届董事会第十八次会议决议公告</v>
      </c>
    </row>
    <row r="14" spans="1:3" ht="13.5">
      <c r="A14" s="1">
        <v>43754</v>
      </c>
      <c r="B14" t="s">
        <v>7</v>
      </c>
      <c r="C14" t="str">
        <f>HYPERLINK("http://news.windin.com/ns/bulletin.php?code=BC22E252EF36&amp;id=109206198&amp;type=1","博思软件:关于使用部分闲置募集资金暂时补充流动资金的公告")</f>
        <v>博思软件:关于使用部分闲置募集资金暂时补充流动资金的公告</v>
      </c>
    </row>
    <row r="15" spans="1:3" ht="13.5">
      <c r="A15" s="1">
        <v>43754</v>
      </c>
      <c r="B15" t="s">
        <v>7</v>
      </c>
      <c r="C15" t="str">
        <f>HYPERLINK("http://news.windin.com/ns/bulletin.php?code=BB4945FAEF36&amp;id=109206196&amp;type=1","博思软件:独立董事关于第三届董事会第十八次会议相关事项的独立意见")</f>
        <v>博思软件:独立董事关于第三届董事会第十八次会议相关事项的独立意见</v>
      </c>
    </row>
    <row r="16" spans="1:3" ht="13.5">
      <c r="A16" s="1">
        <v>43754</v>
      </c>
      <c r="B16" t="s">
        <v>7</v>
      </c>
      <c r="C16" t="str">
        <f>HYPERLINK("http://news.windin.com/ns/bulletin.php?code=BB4945F7EF36&amp;id=109206194&amp;type=1","博思软件:关于使用部分闲置募集资金进行现金管理的公告")</f>
        <v>博思软件:关于使用部分闲置募集资金进行现金管理的公告</v>
      </c>
    </row>
    <row r="17" spans="1:3" ht="13.5">
      <c r="A17" s="1">
        <v>43754</v>
      </c>
      <c r="B17" t="s">
        <v>7</v>
      </c>
      <c r="C17" t="str">
        <f>HYPERLINK("http://news.windin.com/ns/bulletin.php?code=B54F464AEF36&amp;id=109206192&amp;type=1","博思软件:第三届监事会第十四次会议决议公告")</f>
        <v>博思软件:第三届监事会第十四次会议决议公告</v>
      </c>
    </row>
    <row r="18" spans="1:3" ht="13.5">
      <c r="A18" s="1">
        <v>43754</v>
      </c>
      <c r="B18" t="s">
        <v>7</v>
      </c>
      <c r="C18" t="str">
        <f>HYPERLINK("http://news.windin.com/ns/bulletin.php?code=B6015D78EF36&amp;id=109206190&amp;type=1","博思软件:关于签订募集资金三方监管协议的公告")</f>
        <v>博思软件:关于签订募集资金三方监管协议的公告</v>
      </c>
    </row>
    <row r="19" spans="1:3" ht="13.5">
      <c r="A19" s="1">
        <v>43754</v>
      </c>
      <c r="B19" t="s">
        <v>8</v>
      </c>
      <c r="C19" t="str">
        <f>HYPERLINK("http://news.windin.com/ns/bulletin.php?code=E6BCF045EF32&amp;id=109205294&amp;type=1","兴业证券:2019年9月财务数据简报")</f>
        <v>兴业证券:2019年9月财务数据简报</v>
      </c>
    </row>
    <row r="20" spans="1:3" ht="13.5">
      <c r="A20" s="1">
        <v>43754</v>
      </c>
      <c r="B20" t="s">
        <v>9</v>
      </c>
      <c r="C20" t="str">
        <f>HYPERLINK("http://news.windin.com/ns/bulletin.php?code=8F5F3969EF2F&amp;id=109204774&amp;type=1","昇兴股份:关于控股股东与全资子公司终止《股权转让协议》和签署新的《股份转让协议》转让部分所持公司股份的提示性公告")</f>
        <v>昇兴股份:关于控股股东与全资子公司终止《股权转让协议》和签署新的《股份转让协议》转让部分所持公司股份的提示性公告</v>
      </c>
    </row>
    <row r="21" spans="1:3" ht="13.5">
      <c r="A21" s="1">
        <v>43754</v>
      </c>
      <c r="B21" t="s">
        <v>9</v>
      </c>
      <c r="C21" t="str">
        <f>HYPERLINK("http://news.windin.com/ns/bulletin.php?code=9063592BEF2F&amp;id=109204778&amp;type=1","昇兴股份:简式权益变动报告书(一)")</f>
        <v>昇兴股份:简式权益变动报告书(一)</v>
      </c>
    </row>
    <row r="22" spans="1:3" ht="13.5">
      <c r="A22" s="1">
        <v>43754</v>
      </c>
      <c r="B22" t="s">
        <v>9</v>
      </c>
      <c r="C22" t="str">
        <f>HYPERLINK("http://news.windin.com/ns/bulletin.php?code=906F1C51EF2F&amp;id=109204772&amp;type=1","昇兴股份:简式权益变动报告书(二)")</f>
        <v>昇兴股份:简式权益变动报告书(二)</v>
      </c>
    </row>
    <row r="23" spans="1:3" ht="13.5">
      <c r="A23" s="1">
        <v>43754</v>
      </c>
      <c r="B23" t="s">
        <v>10</v>
      </c>
      <c r="C23" t="str">
        <f>HYPERLINK("http://news.windin.com/ns/bulletin.php?code=612A538AEF2F&amp;id=109204758&amp;type=1","阳光城:2018年面向合格投资者公开发行公司债券(第一期)2019年付息公告")</f>
        <v>阳光城:2018年面向合格投资者公开发行公司债券(第一期)2019年付息公告</v>
      </c>
    </row>
    <row r="24" spans="1:3" ht="13.5">
      <c r="A24" s="1">
        <v>43754</v>
      </c>
      <c r="B24" t="s">
        <v>11</v>
      </c>
      <c r="C24" t="str">
        <f>HYPERLINK("http://news.windin.com/ns/bulletin.php?code=619BA32AEF2E&amp;id=109204274&amp;type=1","恺英网络:关于限售股份上市流通提示性公告")</f>
        <v>恺英网络:关于限售股份上市流通提示性公告</v>
      </c>
    </row>
    <row r="25" spans="1:3" ht="13.5">
      <c r="A25" s="1">
        <v>43754</v>
      </c>
      <c r="B25" t="s">
        <v>12</v>
      </c>
      <c r="C25" t="str">
        <f>HYPERLINK("http://news.windin.com/ns/bulletin.php?code=BA3FCF88EF2C&amp;id=109203662&amp;type=1","永福股份:独立董事关于第二届董事会第八次会议相关事项的独立意见")</f>
        <v>永福股份:独立董事关于第二届董事会第八次会议相关事项的独立意见</v>
      </c>
    </row>
    <row r="26" spans="1:3" ht="13.5">
      <c r="A26" s="1">
        <v>43754</v>
      </c>
      <c r="B26" t="s">
        <v>12</v>
      </c>
      <c r="C26" t="str">
        <f>HYPERLINK("http://news.windin.com/ns/bulletin.php?code=B90FDC5EEF2C&amp;id=109203660&amp;type=1","永福股份:华创证券有限责任公司关于公司使用部分闲置募集资金暂时补充流动资金的核查意见")</f>
        <v>永福股份:华创证券有限责任公司关于公司使用部分闲置募集资金暂时补充流动资金的核查意见</v>
      </c>
    </row>
    <row r="27" spans="1:3" ht="13.5">
      <c r="A27" s="1">
        <v>43754</v>
      </c>
      <c r="B27" t="s">
        <v>12</v>
      </c>
      <c r="C27" t="str">
        <f>HYPERLINK("http://news.windin.com/ns/bulletin.php?code=B9F558F5EF2C&amp;id=109203658&amp;type=1","永福股份:第二届董事会第八次会议决议公告")</f>
        <v>永福股份:第二届董事会第八次会议决议公告</v>
      </c>
    </row>
    <row r="28" spans="1:3" ht="13.5">
      <c r="A28" s="1">
        <v>43754</v>
      </c>
      <c r="B28" t="s">
        <v>12</v>
      </c>
      <c r="C28" t="str">
        <f>HYPERLINK("http://news.windin.com/ns/bulletin.php?code=B90FDC59EF2C&amp;id=109203656&amp;type=1","永福股份:关于使用部分闲置募集资金暂时补充流动资金的公告")</f>
        <v>永福股份:关于使用部分闲置募集资金暂时补充流动资金的公告</v>
      </c>
    </row>
    <row r="29" spans="1:3" ht="13.5">
      <c r="A29" s="1">
        <v>43754</v>
      </c>
      <c r="B29" t="s">
        <v>12</v>
      </c>
      <c r="C29" t="str">
        <f>HYPERLINK("http://news.windin.com/ns/bulletin.php?code=B982526FEF2C&amp;id=109203654&amp;type=1","永福股份:第二届监事会第六次会议决议公告")</f>
        <v>永福股份:第二届监事会第六次会议决议公告</v>
      </c>
    </row>
    <row r="30" spans="1:3" ht="13.5">
      <c r="A30" s="1">
        <v>43754</v>
      </c>
      <c r="B30" t="s">
        <v>13</v>
      </c>
      <c r="C30" t="str">
        <f>HYPERLINK("http://news.windin.com/ns/bulletin.php?code=418096EEEF29&amp;id=109203100&amp;type=1","ST冠福:关于争取撤销其他风险警示所采取的措施及有关工作进展情况的公告")</f>
        <v>ST冠福:关于争取撤销其他风险警示所采取的措施及有关工作进展情况的公告</v>
      </c>
    </row>
    <row r="31" spans="1:3" ht="13.5">
      <c r="A31" s="1">
        <v>43754</v>
      </c>
      <c r="B31" t="s">
        <v>13</v>
      </c>
      <c r="C31" t="str">
        <f>HYPERLINK("http://news.windin.com/ns/bulletin.php?code=42482EB2EF29&amp;id=109203098&amp;type=1","ST冠福:关于收到(2019)闽05民终3556号案件《民事判决书》的公告")</f>
        <v>ST冠福:关于收到(2019)闽05民终3556号案件《民事判决书》的公告</v>
      </c>
    </row>
    <row r="32" spans="1:3" ht="13.5">
      <c r="A32" s="1">
        <v>43754</v>
      </c>
      <c r="B32" t="s">
        <v>13</v>
      </c>
      <c r="C32" t="str">
        <f>HYPERLINK("http://news.windin.com/ns/bulletin.php?code=42482EAEEF29&amp;id=109203096&amp;type=1","ST冠福:关于公司,控股子公司上海五天实业有限公司及控股股东新增被列入失信被执行人的公告")</f>
        <v>ST冠福:关于公司,控股子公司上海五天实业有限公司及控股股东新增被列入失信被执行人的公告</v>
      </c>
    </row>
    <row r="33" spans="1:3" ht="13.5">
      <c r="A33" s="1">
        <v>43754</v>
      </c>
      <c r="B33" t="s">
        <v>13</v>
      </c>
      <c r="C33" t="str">
        <f>HYPERLINK("http://news.windin.com/ns/bulletin.php?code=427F249BEF29&amp;id=109203094&amp;type=1","ST冠福:关于收到公司担保的同孚实业私募债项目债权人起诉公司及其他相关方的《裁决书》的公告")</f>
        <v>ST冠福:关于收到公司担保的同孚实业私募债项目债权人起诉公司及其他相关方的《裁决书》的公告</v>
      </c>
    </row>
    <row r="34" spans="1:3" ht="13.5">
      <c r="A34" s="1">
        <v>43754</v>
      </c>
      <c r="B34" t="s">
        <v>14</v>
      </c>
      <c r="C34" t="str">
        <f>HYPERLINK("http://news.windin.com/ns/bulletin.php?code=0E6AA3EEEF29&amp;id=109202998&amp;type=1","龙净环保:2019年第二次临时股东大会之法律意见书")</f>
        <v>龙净环保:2019年第二次临时股东大会之法律意见书</v>
      </c>
    </row>
    <row r="35" spans="1:3" ht="13.5">
      <c r="A35" s="1">
        <v>43754</v>
      </c>
      <c r="B35" t="s">
        <v>14</v>
      </c>
      <c r="C35" t="str">
        <f>HYPERLINK("http://news.windin.com/ns/bulletin.php?code=0D6CD536EF29&amp;id=109202954&amp;type=1","龙净环保:2019年第二次临时股东大会决议公告")</f>
        <v>龙净环保:2019年第二次临时股东大会决议公告</v>
      </c>
    </row>
    <row r="36" spans="1:3" ht="13.5">
      <c r="A36" s="1">
        <v>43754</v>
      </c>
      <c r="B36" t="s">
        <v>15</v>
      </c>
      <c r="C36" t="str">
        <f>HYPERLINK("http://news.windin.com/ns/bulletin.php?code=0DEE3F72EF29&amp;id=109202952&amp;type=1","福耀玻璃:H股公告")</f>
        <v>福耀玻璃:H股公告</v>
      </c>
    </row>
    <row r="37" spans="1:3" ht="13.5">
      <c r="A37" s="1">
        <v>43754</v>
      </c>
      <c r="B37" t="s">
        <v>4</v>
      </c>
      <c r="C37" t="str">
        <f>HYPERLINK("http://news.windin.com/ns/bulletin.php?code=9AC1C808EF27&amp;id=109202662&amp;type=1","天广中茂:关于股东所持公司股份被司法冻结的进展公告")</f>
        <v>天广中茂:关于股东所持公司股份被司法冻结的进展公告</v>
      </c>
    </row>
    <row r="38" spans="1:3" ht="13.5">
      <c r="A38" s="1">
        <v>43754</v>
      </c>
      <c r="B38" t="s">
        <v>16</v>
      </c>
      <c r="C38" t="str">
        <f>HYPERLINK("http://news.windin.com/ns/bulletin.php?code=8CA9F563EF23&amp;id=109201412&amp;type=1","福日电子:关于所属公司获得政府补助的公告")</f>
        <v>福日电子:关于所属公司获得政府补助的公告</v>
      </c>
    </row>
    <row r="39" spans="1:3" ht="13.5">
      <c r="A39" s="1">
        <v>43754</v>
      </c>
      <c r="B39" t="s">
        <v>17</v>
      </c>
      <c r="C39" t="str">
        <f>HYPERLINK("http://news.windin.com/ns/bulletin.php?code=F05A73FCEF22&amp;id=109201300&amp;type=1","浔兴股份:关于对深圳证券交易所2019年半年报问询函回复的公告")</f>
        <v>浔兴股份:关于对深圳证券交易所2019年半年报问询函回复的公告</v>
      </c>
    </row>
    <row r="40" spans="1:3" ht="13.5">
      <c r="A40" s="1">
        <v>43754</v>
      </c>
      <c r="B40" t="s">
        <v>18</v>
      </c>
      <c r="C40" t="str">
        <f>HYPERLINK("http://news.windin.com/ns/bulletin.php?code=9A245EEBEF20&amp;id=109200980&amp;type=1","福能股份:平安证券股份有限公司关于福建福能股份有限公司使用部分闲置募集资金暂时补充流动资金的核查意见")</f>
        <v>福能股份:平安证券股份有限公司关于福建福能股份有限公司使用部分闲置募集资金暂时补充流动资金的核查意见</v>
      </c>
    </row>
    <row r="41" spans="1:3" ht="13.5">
      <c r="A41" s="1">
        <v>43754</v>
      </c>
      <c r="B41" t="s">
        <v>18</v>
      </c>
      <c r="C41" t="str">
        <f>HYPERLINK("http://news.windin.com/ns/bulletin.php?code=9A245EB9EF20&amp;id=109200942&amp;type=1","福能股份:独立董事关于公司第九届董事会第十五次临时会议相关议案的独立意见")</f>
        <v>福能股份:独立董事关于公司第九届董事会第十五次临时会议相关议案的独立意见</v>
      </c>
    </row>
    <row r="42" spans="1:3" ht="13.5">
      <c r="A42" s="1">
        <v>43754</v>
      </c>
      <c r="B42" t="s">
        <v>18</v>
      </c>
      <c r="C42" t="str">
        <f>HYPERLINK("http://news.windin.com/ns/bulletin.php?code=99A119D5EF20&amp;id=109200950&amp;type=1","福能股份:关于高级管理人员辞职的公告")</f>
        <v>福能股份:关于高级管理人员辞职的公告</v>
      </c>
    </row>
    <row r="43" spans="1:3" ht="13.5">
      <c r="A43" s="1">
        <v>43754</v>
      </c>
      <c r="B43" t="s">
        <v>18</v>
      </c>
      <c r="C43" t="str">
        <f>HYPERLINK("http://news.windin.com/ns/bulletin.php?code=9A245E9BEF20&amp;id=109200918&amp;type=1","福能股份:关于使用部分闲置可转债募集资金临时补充流动资金的公告")</f>
        <v>福能股份:关于使用部分闲置可转债募集资金临时补充流动资金的公告</v>
      </c>
    </row>
    <row r="44" spans="1:3" ht="13.5">
      <c r="A44" s="1">
        <v>43754</v>
      </c>
      <c r="B44" t="s">
        <v>18</v>
      </c>
      <c r="C44" t="str">
        <f>HYPERLINK("http://news.windin.com/ns/bulletin.php?code=99A119CAEF20&amp;id=109200914&amp;type=1","福能股份:第九届董事会第十五次临时会议决议公告")</f>
        <v>福能股份:第九届董事会第十五次临时会议决议公告</v>
      </c>
    </row>
    <row r="45" spans="1:3" ht="13.5">
      <c r="A45" s="1">
        <v>43754</v>
      </c>
      <c r="B45" t="s">
        <v>18</v>
      </c>
      <c r="C45" t="str">
        <f>HYPERLINK("http://news.windin.com/ns/bulletin.php?code=99FE3323EF20&amp;id=109200906&amp;type=1","福能股份:第九届监事会第十次临时会议决议公告")</f>
        <v>福能股份:第九届监事会第十次临时会议决议公告</v>
      </c>
    </row>
    <row r="46" spans="1:3" ht="13.5">
      <c r="A46" s="1">
        <v>43754</v>
      </c>
      <c r="B46" t="s">
        <v>18</v>
      </c>
      <c r="C46" t="str">
        <f>HYPERLINK("http://news.windin.com/ns/bulletin.php?code=99FE3322EF20&amp;id=109200904&amp;type=1","福能股份:2019年第三季度经营信息公告")</f>
        <v>福能股份:2019年第三季度经营信息公告</v>
      </c>
    </row>
    <row r="47" spans="1:3" ht="13.5">
      <c r="A47" s="1">
        <v>43754</v>
      </c>
      <c r="B47" t="s">
        <v>19</v>
      </c>
      <c r="C47" t="str">
        <f>HYPERLINK("http://news.windin.com/ns/bulletin.php?code=FB4371B9EF1D&amp;id=109200134&amp;type=1","傲农生物:关于与沾化经济开发区管理委员会签订项目投资协议书的公告")</f>
        <v>傲农生物:关于与沾化经济开发区管理委员会签订项目投资协议书的公告</v>
      </c>
    </row>
    <row r="49" ht="13.5">
      <c r="A49" t="s">
        <v>20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2019-10-16T06:50:03Z</dcterms:created>
  <dcterms:modified xsi:type="dcterms:W3CDTF">2019-10-16T06:52:20Z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