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<sst xmlns="http://schemas.openxmlformats.org/spreadsheetml/2006/main" count="41" uniqueCount="22">
  <si>
    <t>公告日期</t>
  </si>
  <si>
    <t>证券代码</t>
  </si>
  <si>
    <t>公告标题</t>
  </si>
  <si>
    <t>002509.SZ</t>
  </si>
  <si>
    <t>002174.SZ</t>
  </si>
  <si>
    <t>601377.SH</t>
  </si>
  <si>
    <t>002102.SZ</t>
  </si>
  <si>
    <t>603555.SH</t>
  </si>
  <si>
    <t>601899.SH</t>
  </si>
  <si>
    <t>300198.SZ</t>
  </si>
  <si>
    <t>603636.SH</t>
  </si>
  <si>
    <t>300712.SZ</t>
  </si>
  <si>
    <t>000663.SZ</t>
  </si>
  <si>
    <t>300706.SZ</t>
  </si>
  <si>
    <t>000547.SZ</t>
  </si>
  <si>
    <t>000632.SZ</t>
  </si>
  <si>
    <t>603363.SH</t>
  </si>
  <si>
    <t>300650.SZ</t>
  </si>
  <si>
    <t>603383.SH</t>
  </si>
  <si>
    <t>603668.SH</t>
  </si>
  <si>
    <t>603615.SH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</si>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</sst>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0"/>
  <sheetViews>
    <sheetView tabSelected="1" zoomScaleSheetLayoutView="100" workbookViewId="0" topLeftCell="A22">
      <selection activeCell="A39" sqref="A39:A94"/>
    </sheetView>
  </sheetViews>
  <sheetFormatPr defaultColWidth="9.00390625" defaultRowHeight="15"/>
  <cols>
    <col min="1" max="1" width="15.28125" style="0" customWidth="1"/>
    <col min="2" max="2" width="10.421875" style="0" customWidth="1"/>
    <col min="3" max="3" width="128.57421875" style="0" customWidth="1"/>
  </cols>
  <sheetData>
    <row r="1" spans="1:3" ht="13.5">
      <c r="A1" s="1" t="s">
        <v>0</v>
      </c>
      <c r="B1" t="s">
        <v>1</v>
      </c>
      <c r="C1" t="s">
        <v>2</v>
      </c>
    </row>
    <row r="2" spans="1:3" ht="13.5">
      <c r="A2" s="1">
        <v>43802</v>
      </c>
      <c r="B2" t="s">
        <v>3</v>
      </c>
      <c r="C2" t="str">
        <f>HYPERLINK("http://news.windin.com/ns/bulletin.php?code=2E8AB596159B&amp;id=110266164&amp;type=1","天广中茂:关注函")</f>
        <v>天广中茂:关注函</v>
      </c>
    </row>
    <row r="3" spans="1:3" ht="13.5">
      <c r="A3" s="1">
        <v>43802</v>
      </c>
      <c r="B3" t="s">
        <v>4</v>
      </c>
      <c r="C3" t="str">
        <f>HYPERLINK("http://news.windin.com/ns/bulletin.php?code=2923691A157F&amp;id=110263328&amp;type=1","游族网络:关于公司控股股东股份继续质押的公告")</f>
        <v>游族网络:关于公司控股股东股份继续质押的公告</v>
      </c>
    </row>
    <row r="4" spans="1:3" ht="13.5">
      <c r="A4" s="1">
        <v>43802</v>
      </c>
      <c r="B4" t="s">
        <v>5</v>
      </c>
      <c r="C4" t="str">
        <f>HYPERLINK("http://news.windin.com/ns/bulletin.php?code=B6CEECE11577&amp;id=110262338&amp;type=1","兴业证券:发行人涉及重大诉讼进展公告")</f>
        <v>兴业证券:发行人涉及重大诉讼进展公告</v>
      </c>
    </row>
    <row r="5" spans="1:3" ht="13.5">
      <c r="A5" s="1">
        <v>43802</v>
      </c>
      <c r="B5" t="s">
        <v>3</v>
      </c>
      <c r="C5" t="str">
        <f>HYPERLINK("http://news.windin.com/ns/bulletin.php?code=82340E9C14F7&amp;id=110252440&amp;type=1","天广中茂:关于公司收到民事起诉状及严正声明的公告")</f>
        <v>天广中茂:关于公司收到民事起诉状及严正声明的公告</v>
      </c>
    </row>
    <row r="6" spans="1:3" ht="13.5">
      <c r="A6" s="1">
        <v>43802</v>
      </c>
      <c r="B6" t="s">
        <v>3</v>
      </c>
      <c r="C6" t="str">
        <f>HYPERLINK("http://news.windin.com/ns/bulletin.php?code=7CE3F3EF14F7&amp;id=110252436&amp;type=1","天广中茂:关于终止收购意向书的公告")</f>
        <v>天广中茂:关于终止收购意向书的公告</v>
      </c>
    </row>
    <row r="7" spans="1:3" ht="13.5">
      <c r="A7" s="1">
        <v>43802</v>
      </c>
      <c r="B7" t="s">
        <v>6</v>
      </c>
      <c r="C7" t="str">
        <f>HYPERLINK("http://news.windin.com/ns/bulletin.php?code=8D77A97E14F6&amp;id=110252320&amp;type=1","ST冠福:关于收到公司担保的同孚实业私募债项目债权人起诉公司及其他相关方的《民事判决书》的公告")</f>
        <v>ST冠福:关于收到公司担保的同孚实业私募债项目债权人起诉公司及其他相关方的《民事判决书》的公告</v>
      </c>
    </row>
    <row r="8" spans="1:3" ht="13.5">
      <c r="A8" s="1">
        <v>43802</v>
      </c>
      <c r="B8" t="s">
        <v>6</v>
      </c>
      <c r="C8" t="str">
        <f>HYPERLINK("http://news.windin.com/ns/bulletin.php?code=7C16529914F6&amp;id=110252310&amp;type=1","ST冠福:关于收到(2019)沪74民初2515号,2516号,2517号,2518号案件《民事调解书》的公告")</f>
        <v>ST冠福:关于收到(2019)沪74民初2515号,2516号,2517号,2518号案件《民事调解书》的公告</v>
      </c>
    </row>
    <row r="9" spans="1:3" ht="13.5">
      <c r="A9" s="1">
        <v>43802</v>
      </c>
      <c r="B9" t="s">
        <v>6</v>
      </c>
      <c r="C9" t="str">
        <f>HYPERLINK("http://news.windin.com/ns/bulletin.php?code=7B99E91014F6&amp;id=110252308&amp;type=1","ST冠福:关于与同孚实业私募债项目相关债权人签署和解协议书的公告")</f>
        <v>ST冠福:关于与同孚实业私募债项目相关债权人签署和解协议书的公告</v>
      </c>
    </row>
    <row r="10" spans="1:3" ht="13.5">
      <c r="A10" s="1">
        <v>43802</v>
      </c>
      <c r="B10" t="s">
        <v>7</v>
      </c>
      <c r="C10" t="str">
        <f>HYPERLINK("http://news.windin.com/ns/bulletin.php?code=A45A2EED14F4&amp;id=110251810&amp;type=1","贵人鸟:2014年公司债券未能按期偿付本息的公告")</f>
        <v>贵人鸟:2014年公司债券未能按期偿付本息的公告</v>
      </c>
    </row>
    <row r="11" spans="1:3" ht="13.5">
      <c r="A11" s="1">
        <v>43802</v>
      </c>
      <c r="B11" t="s">
        <v>8</v>
      </c>
      <c r="C11" t="str">
        <f>HYPERLINK("http://news.windin.com/ns/bulletin.php?code=F0B8A9FA14ED&amp;id=110250618&amp;type=1","紫金矿业:关于以现金方式收购大陆黄金股份有限公司的公告")</f>
        <v>紫金矿业:关于以现金方式收购大陆黄金股份有限公司的公告</v>
      </c>
    </row>
    <row r="12" spans="1:3" ht="13.5">
      <c r="A12" s="1">
        <v>43802</v>
      </c>
      <c r="B12" t="s">
        <v>8</v>
      </c>
      <c r="C12" t="str">
        <f>HYPERLINK("http://news.windin.com/ns/bulletin.php?code=F0593C0814ED&amp;id=110250588&amp;type=1","紫金矿业:第六届董事会临时会议决议公告")</f>
        <v>紫金矿业:第六届董事会临时会议决议公告</v>
      </c>
    </row>
    <row r="13" spans="1:3" ht="13.5">
      <c r="A13" s="1">
        <v>43802</v>
      </c>
      <c r="B13" t="s">
        <v>8</v>
      </c>
      <c r="C13" t="str">
        <f>HYPERLINK("http://news.windin.com/ns/bulletin.php?code=F0B8A9F714ED&amp;id=110250614&amp;type=1","紫金矿业:关于修改公司章程的公告")</f>
        <v>紫金矿业:关于修改公司章程的公告</v>
      </c>
    </row>
    <row r="14" spans="1:3" ht="13.5">
      <c r="A14" s="1">
        <v>43802</v>
      </c>
      <c r="B14" t="s">
        <v>8</v>
      </c>
      <c r="C14" t="str">
        <f>HYPERLINK("http://news.windin.com/ns/bulletin.php?code=F078C3AC14ED&amp;id=110250606&amp;type=1","紫金矿业:关于对外担保的公告")</f>
        <v>紫金矿业:关于对外担保的公告</v>
      </c>
    </row>
    <row r="15" spans="1:3" ht="13.5">
      <c r="A15" s="1">
        <v>43802</v>
      </c>
      <c r="B15" t="s">
        <v>9</v>
      </c>
      <c r="C15" t="str">
        <f>HYPERLINK("http://news.windin.com/ns/bulletin.php?code=5DCF20A514EC&amp;id=110250132&amp;type=1","纳川股份:关于公司参股基金转让部分星恒电源股份有限公司股权的公告")</f>
        <v>纳川股份:关于公司参股基金转让部分星恒电源股份有限公司股权的公告</v>
      </c>
    </row>
    <row r="16" spans="1:3" ht="13.5">
      <c r="A16" s="1">
        <v>43802</v>
      </c>
      <c r="B16" t="s">
        <v>10</v>
      </c>
      <c r="C16" t="str">
        <f>HYPERLINK("http://news.windin.com/ns/bulletin.php?code=B8F9C50814EA&amp;id=110249736&amp;type=1","南威软件:关于以集中竞价交易方式回购公司股份的进展公告")</f>
        <v>南威软件:关于以集中竞价交易方式回购公司股份的进展公告</v>
      </c>
    </row>
    <row r="17" spans="1:3" ht="13.5">
      <c r="A17" s="1">
        <v>43802</v>
      </c>
      <c r="B17" t="s">
        <v>11</v>
      </c>
      <c r="C17" t="str">
        <f>HYPERLINK("http://news.windin.com/ns/bulletin.php?code=8DCB8A8014EA&amp;id=110249692&amp;type=1","永福股份:华创证券有限责任公司关于公司2019年度持续督导培训情况报告")</f>
        <v>永福股份:华创证券有限责任公司关于公司2019年度持续督导培训情况报告</v>
      </c>
    </row>
    <row r="18" spans="1:3" ht="13.5">
      <c r="A18" s="1">
        <v>43802</v>
      </c>
      <c r="B18" t="s">
        <v>12</v>
      </c>
      <c r="C18" t="str">
        <f>HYPERLINK("http://news.windin.com/ns/bulletin.php?code=A3727C9D14E6&amp;id=110248572&amp;type=1","永安林业:关于召开2019年第二次临时股东大会的提示性公告")</f>
        <v>永安林业:关于召开2019年第二次临时股东大会的提示性公告</v>
      </c>
    </row>
    <row r="19" spans="1:3" ht="13.5">
      <c r="A19" s="1">
        <v>43802</v>
      </c>
      <c r="B19" t="s">
        <v>12</v>
      </c>
      <c r="C19" t="str">
        <f>HYPERLINK("http://news.windin.com/ns/bulletin.php?code=A2423CAE14E6&amp;id=110248558&amp;type=1","永安林业:关于持股5%以上股东被动减持的进展公告")</f>
        <v>永安林业:关于持股5%以上股东被动减持的进展公告</v>
      </c>
    </row>
    <row r="20" spans="1:3" ht="13.5">
      <c r="A20" s="1">
        <v>43802</v>
      </c>
      <c r="B20" t="s">
        <v>13</v>
      </c>
      <c r="C20" t="str">
        <f>HYPERLINK("http://news.windin.com/ns/bulletin.php?code=C37B58E414E5&amp;id=110248160&amp;type=1","阿石创:关于控股股东,实际控制人进行股票质押式回购交易的公告")</f>
        <v>阿石创:关于控股股东,实际控制人进行股票质押式回购交易的公告</v>
      </c>
    </row>
    <row r="21" spans="1:3" ht="13.5">
      <c r="A21" s="1">
        <v>43802</v>
      </c>
      <c r="B21" t="s">
        <v>13</v>
      </c>
      <c r="C21" t="str">
        <f>HYPERLINK("http://news.windin.com/ns/bulletin.php?code=C37B58E814E5&amp;id=110248158&amp;type=1","阿石创:兴业证券股份有限公司关于公司使用部分闲置募集资金暂时补充流动资金的核查意见")</f>
        <v>阿石创:兴业证券股份有限公司关于公司使用部分闲置募集资金暂时补充流动资金的核查意见</v>
      </c>
    </row>
    <row r="22" spans="1:3" ht="13.5">
      <c r="A22" s="1">
        <v>43802</v>
      </c>
      <c r="B22" t="s">
        <v>13</v>
      </c>
      <c r="C22" t="str">
        <f>HYPERLINK("http://news.windin.com/ns/bulletin.php?code=C34C7D5F14E5&amp;id=110248154&amp;type=1","阿石创:关于使用部分闲置募集资金暂时补充流动资金的公告")</f>
        <v>阿石创:关于使用部分闲置募集资金暂时补充流动资金的公告</v>
      </c>
    </row>
    <row r="23" spans="1:3" ht="13.5">
      <c r="A23" s="1">
        <v>43802</v>
      </c>
      <c r="B23" t="s">
        <v>13</v>
      </c>
      <c r="C23" t="str">
        <f>HYPERLINK("http://news.windin.com/ns/bulletin.php?code=C37B58E114E5&amp;id=110248152&amp;type=1","阿石创:独立董事关于第二届董事会第八次会议相关事项的独立意见")</f>
        <v>阿石创:独立董事关于第二届董事会第八次会议相关事项的独立意见</v>
      </c>
    </row>
    <row r="24" spans="1:3" ht="13.5">
      <c r="A24" s="1">
        <v>43802</v>
      </c>
      <c r="B24" t="s">
        <v>13</v>
      </c>
      <c r="C24" t="str">
        <f>HYPERLINK("http://news.windin.com/ns/bulletin.php?code=C5F0922214E5&amp;id=110248148&amp;type=1","阿石创:第二届董事会第八次会议决议公告")</f>
        <v>阿石创:第二届董事会第八次会议决议公告</v>
      </c>
    </row>
    <row r="25" spans="1:3" ht="13.5">
      <c r="A25" s="1">
        <v>43802</v>
      </c>
      <c r="B25" t="s">
        <v>13</v>
      </c>
      <c r="C25" t="str">
        <f>HYPERLINK("http://news.windin.com/ns/bulletin.php?code=C5E34E4414E5&amp;id=110248146&amp;type=1","阿石创:第二届监事会第八次会议决议公告")</f>
        <v>阿石创:第二届监事会第八次会议决议公告</v>
      </c>
    </row>
    <row r="26" spans="1:3" ht="13.5">
      <c r="A26" s="1">
        <v>43802</v>
      </c>
      <c r="B26" t="s">
        <v>14</v>
      </c>
      <c r="C26" t="str">
        <f>HYPERLINK("http://news.windin.com/ns/bulletin.php?code=BE19D6F314E5&amp;id=110248140&amp;type=1","航天发展:关于召开2019年第二次临时股东大会的通知")</f>
        <v>航天发展:关于召开2019年第二次临时股东大会的通知</v>
      </c>
    </row>
    <row r="27" spans="1:3" ht="13.5">
      <c r="A27" s="1">
        <v>43802</v>
      </c>
      <c r="B27" t="s">
        <v>14</v>
      </c>
      <c r="C27" t="str">
        <f>HYPERLINK("http://news.windin.com/ns/bulletin.php?code=C37B58DB14E5&amp;id=110248144&amp;type=1","航天发展:第九届董事会第四次(临时)会议决议公告")</f>
        <v>航天发展:第九届董事会第四次(临时)会议决议公告</v>
      </c>
    </row>
    <row r="28" spans="1:3" ht="13.5">
      <c r="A28" s="1">
        <v>43802</v>
      </c>
      <c r="B28" t="s">
        <v>14</v>
      </c>
      <c r="C28" t="str">
        <f>HYPERLINK("http://news.windin.com/ns/bulletin.php?code=C34C7D5814E5&amp;id=110248142&amp;type=1","航天发展:关于增加2019年度日常关联交易预计金额的公告")</f>
        <v>航天发展:关于增加2019年度日常关联交易预计金额的公告</v>
      </c>
    </row>
    <row r="29" spans="1:3" ht="13.5">
      <c r="A29" s="1">
        <v>43802</v>
      </c>
      <c r="B29" t="s">
        <v>14</v>
      </c>
      <c r="C29" t="str">
        <f>HYPERLINK("http://news.windin.com/ns/bulletin.php?code=BE19D6EF14E5&amp;id=110248138&amp;type=1","航天发展:独立董事关于第九届董事会第四次(临时)会议相关事项的事前认可意见")</f>
        <v>航天发展:独立董事关于第九届董事会第四次(临时)会议相关事项的事前认可意见</v>
      </c>
    </row>
    <row r="30" spans="1:3" ht="13.5">
      <c r="A30" s="1">
        <v>43802</v>
      </c>
      <c r="B30" t="s">
        <v>14</v>
      </c>
      <c r="C30" t="str">
        <f>HYPERLINK("http://news.windin.com/ns/bulletin.php?code=BE8DDD4A14E5&amp;id=110248136&amp;type=1","航天发展:第九届董事会第四次(临时)会议相关事项的独立董事意见")</f>
        <v>航天发展:第九届董事会第四次(临时)会议相关事项的独立董事意见</v>
      </c>
    </row>
    <row r="31" spans="1:3" ht="13.5">
      <c r="A31" s="1">
        <v>43802</v>
      </c>
      <c r="B31" t="s">
        <v>15</v>
      </c>
      <c r="C31" t="str">
        <f>HYPERLINK("http://news.windin.com/ns/bulletin.php?code=9980B22414E5&amp;id=110248108&amp;type=1","三木集团:2019年第六次临时股东大会的法律意见书")</f>
        <v>三木集团:2019年第六次临时股东大会的法律意见书</v>
      </c>
    </row>
    <row r="32" spans="1:3" ht="13.5">
      <c r="A32" s="1">
        <v>43802</v>
      </c>
      <c r="B32" t="s">
        <v>15</v>
      </c>
      <c r="C32" t="str">
        <f>HYPERLINK("http://news.windin.com/ns/bulletin.php?code=9226AD4414E5&amp;id=110248096&amp;type=1","三木集团:2019年第六次临时股东大会决议公告")</f>
        <v>三木集团:2019年第六次临时股东大会决议公告</v>
      </c>
    </row>
    <row r="33" spans="1:3" ht="13.5">
      <c r="A33" s="1">
        <v>43802</v>
      </c>
      <c r="B33" t="s">
        <v>16</v>
      </c>
      <c r="C33" t="str">
        <f>HYPERLINK("http://news.windin.com/ns/bulletin.php?code=B4F672F714E2&amp;id=110246860&amp;type=1","傲农生物:对外投资进展公告")</f>
        <v>傲农生物:对外投资进展公告</v>
      </c>
    </row>
    <row r="34" spans="1:3" ht="13.5">
      <c r="A34" s="1">
        <v>43802</v>
      </c>
      <c r="B34" t="s">
        <v>17</v>
      </c>
      <c r="C34" t="str">
        <f>HYPERLINK("http://news.windin.com/ns/bulletin.php?code=8CFA81A414DB&amp;id=110243258&amp;type=1","太龙照明:关于回购公司股份的进展公告")</f>
        <v>太龙照明:关于回购公司股份的进展公告</v>
      </c>
    </row>
    <row r="35" spans="1:3" ht="13.5">
      <c r="A35" s="1">
        <v>43802</v>
      </c>
      <c r="B35" t="s">
        <v>17</v>
      </c>
      <c r="C35" t="str">
        <f>HYPERLINK("http://news.windin.com/ns/bulletin.php?code=8CCF88DA14DB&amp;id=110243246&amp;type=1","太龙照明:关于控股股东股权部分解除质押的公告")</f>
        <v>太龙照明:关于控股股东股权部分解除质押的公告</v>
      </c>
    </row>
    <row r="36" spans="1:3" ht="13.5">
      <c r="A36" s="1">
        <v>43802</v>
      </c>
      <c r="B36" t="s">
        <v>18</v>
      </c>
      <c r="C36" t="str">
        <f>HYPERLINK("http://news.windin.com/ns/bulletin.php?code=E131AE6A14DA&amp;id=110243022&amp;type=1","顶点软件:2019年第二次临时股东大会会议资料")</f>
        <v>顶点软件:2019年第二次临时股东大会会议资料</v>
      </c>
    </row>
    <row r="37" spans="1:3" ht="13.5">
      <c r="A37" s="1">
        <v>43802</v>
      </c>
      <c r="B37" t="s">
        <v>19</v>
      </c>
      <c r="C37" t="str">
        <f>HYPERLINK("http://news.windin.com/ns/bulletin.php?code=5A251A2014D9&amp;id=110242772&amp;type=1","天马科技:关于以集中竞价交易方式回购股份的进展公告")</f>
        <v>天马科技:关于以集中竞价交易方式回购股份的进展公告</v>
      </c>
    </row>
    <row r="38" spans="1:3" ht="13.5">
      <c r="A38" s="1">
        <v>43802</v>
      </c>
      <c r="B38" t="s">
        <v>20</v>
      </c>
      <c r="C38" t="str">
        <f>HYPERLINK("http://news.windin.com/ns/bulletin.php?code=7627B42E14D7&amp;id=110242416&amp;type=1","茶花股份:关于设立分公司的公告")</f>
        <v>茶花股份:关于设立分公司的公告</v>
      </c>
    </row>
    <row r="40" ht="13.5">
      <c r="A40" t="s">
        <v>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2019-12-03T08:26:49Z</dcterms:created>
  <dcterms:modified xsi:type="dcterms:W3CDTF">2019-12-03T08:28:17Z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