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司公告" sheetId="1" r:id="rId1"/>
  </sheets>
  <definedNames/>
  <calcPr fullCalcOnLoad="1"/>
</workbook>
</file>

<file path=xl/sharedStrings.xml><?xml version="1.0" encoding="utf-8"?>
<sst xmlns="http://schemas.openxmlformats.org/spreadsheetml/2006/main" count="39" uniqueCount="15">
  <si>
    <t>公告日期</t>
  </si>
  <si>
    <t>证券代码</t>
  </si>
  <si>
    <t>公告标题</t>
  </si>
  <si>
    <t>002093.SZ</t>
  </si>
  <si>
    <t>002509.SZ</t>
  </si>
  <si>
    <t>300525.SZ</t>
  </si>
  <si>
    <t>300062.SZ</t>
  </si>
  <si>
    <t>000671.SZ</t>
  </si>
  <si>
    <t>601166.SH</t>
  </si>
  <si>
    <t>002639.SZ</t>
  </si>
  <si>
    <t>002102.SZ</t>
  </si>
  <si>
    <t>002752.SZ</t>
  </si>
  <si>
    <t>600388.SH</t>
  </si>
  <si>
    <t>603696.SH</t>
  </si>
  <si>
    <t>数据来源：Wind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</si>
</sst>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SheetLayoutView="100" workbookViewId="0" topLeftCell="A25">
      <selection activeCell="A37" sqref="A37:A49"/>
    </sheetView>
  </sheetViews>
  <sheetFormatPr defaultColWidth="9.00390625" defaultRowHeight="15"/>
  <cols>
    <col min="1" max="1" width="15.28125" style="0" customWidth="1"/>
    <col min="2" max="2" width="10.421875" style="0" customWidth="1"/>
    <col min="3" max="3" width="116.421875" style="0" customWidth="1"/>
  </cols>
  <sheetData>
    <row r="1" spans="1:3" ht="13.5">
      <c r="A1" s="1" t="s">
        <v>0</v>
      </c>
      <c r="B1" t="s">
        <v>1</v>
      </c>
      <c r="C1" t="s">
        <v>2</v>
      </c>
    </row>
    <row r="2" spans="1:3" ht="13.5">
      <c r="A2" s="1">
        <v>43809</v>
      </c>
      <c r="B2" t="s">
        <v>3</v>
      </c>
      <c r="C2" t="str">
        <f>HYPERLINK("http://news.windin.com/ns/bulletin.php?code=F7673CCD1AFE&amp;id=110397506&amp;type=1","国脉科技:股份解除质押的公告")</f>
        <v>国脉科技:股份解除质押的公告</v>
      </c>
    </row>
    <row r="3" spans="1:3" ht="13.5">
      <c r="A3" s="1">
        <v>43809</v>
      </c>
      <c r="B3" t="s">
        <v>4</v>
      </c>
      <c r="C3" t="str">
        <f>HYPERLINK("http://news.windin.com/ns/bulletin.php?code=558032691A78&amp;id=110386482&amp;type=1","天广中茂:关于公司债券违约的公告")</f>
        <v>天广中茂:关于公司债券违约的公告</v>
      </c>
    </row>
    <row r="4" spans="1:3" ht="13.5">
      <c r="A4" s="1">
        <v>43809</v>
      </c>
      <c r="B4" t="s">
        <v>4</v>
      </c>
      <c r="C4" t="str">
        <f>HYPERLINK("http://news.windin.com/ns/bulletin.php?code=714F48B71A78&amp;id=110386518&amp;type=1","天广中茂:广东国道律师事务所关于公司关注函所涉诉讼案件之法律意见书")</f>
        <v>天广中茂:广东国道律师事务所关于公司关注函所涉诉讼案件之法律意见书</v>
      </c>
    </row>
    <row r="5" spans="1:3" ht="13.5">
      <c r="A5" s="1">
        <v>43809</v>
      </c>
      <c r="B5" t="s">
        <v>4</v>
      </c>
      <c r="C5" t="str">
        <f>HYPERLINK("http://news.windin.com/ns/bulletin.php?code=7C230A821A77&amp;id=110386326&amp;type=1","天广中茂:关于深圳证券交易所关注函的回复公告(二)")</f>
        <v>天广中茂:关于深圳证券交易所关注函的回复公告(二)</v>
      </c>
    </row>
    <row r="6" spans="1:3" ht="13.5">
      <c r="A6" s="1">
        <v>43809</v>
      </c>
      <c r="B6" t="s">
        <v>4</v>
      </c>
      <c r="C6" t="str">
        <f>HYPERLINK("http://news.windin.com/ns/bulletin.php?code=7C230A691A77&amp;id=110386322&amp;type=1","天广中茂:关于深圳证券交易所关注函的回复公告(一)")</f>
        <v>天广中茂:关于深圳证券交易所关注函的回复公告(一)</v>
      </c>
    </row>
    <row r="7" spans="1:3" ht="13.5">
      <c r="A7" s="1">
        <v>43809</v>
      </c>
      <c r="B7" t="s">
        <v>4</v>
      </c>
      <c r="C7" t="str">
        <f>HYPERLINK("http://news.windin.com/ns/bulletin.php?code=E8DBE6291A75&amp;id=110386028&amp;type=1","天广中茂:独立董事关于第五届董事会第四次会议有关事项的独立意见")</f>
        <v>天广中茂:独立董事关于第五届董事会第四次会议有关事项的独立意见</v>
      </c>
    </row>
    <row r="8" spans="1:3" ht="13.5">
      <c r="A8" s="1">
        <v>43809</v>
      </c>
      <c r="B8" t="s">
        <v>4</v>
      </c>
      <c r="C8" t="str">
        <f>HYPERLINK("http://news.windin.com/ns/bulletin.php?code=B1F76D0F1A75&amp;id=110385852&amp;type=1","天广中茂:关于授权董事长负责公司及全资子公司融资事宜的公告")</f>
        <v>天广中茂:关于授权董事长负责公司及全资子公司融资事宜的公告</v>
      </c>
    </row>
    <row r="9" spans="1:3" ht="13.5">
      <c r="A9" s="1">
        <v>43809</v>
      </c>
      <c r="B9" t="s">
        <v>4</v>
      </c>
      <c r="C9" t="str">
        <f>HYPERLINK("http://news.windin.com/ns/bulletin.php?code=B1F76D051A75&amp;id=110385838&amp;type=1","天广中茂:第五届董事会第四次会议决议公告")</f>
        <v>天广中茂:第五届董事会第四次会议决议公告</v>
      </c>
    </row>
    <row r="10" spans="1:3" ht="13.5">
      <c r="A10" s="1">
        <v>43809</v>
      </c>
      <c r="B10" t="s">
        <v>4</v>
      </c>
      <c r="C10" t="str">
        <f>HYPERLINK("http://news.windin.com/ns/bulletin.php?code=AAAFD17F1A75&amp;id=110385800&amp;type=1","天广中茂:关于投资设立控股子公司的公告")</f>
        <v>天广中茂:关于投资设立控股子公司的公告</v>
      </c>
    </row>
    <row r="11" spans="1:3" ht="13.5">
      <c r="A11" s="1">
        <v>43809</v>
      </c>
      <c r="B11" t="s">
        <v>5</v>
      </c>
      <c r="C11" t="str">
        <f>HYPERLINK("http://news.windin.com/ns/bulletin.php?code=198CEFD91A75&amp;id=110385616&amp;type=1","博思软件:关于部分董事,监事股份减持计划预披露公告")</f>
        <v>博思软件:关于部分董事,监事股份减持计划预披露公告</v>
      </c>
    </row>
    <row r="12" spans="1:3" ht="13.5">
      <c r="A12" s="1">
        <v>43809</v>
      </c>
      <c r="B12" t="s">
        <v>6</v>
      </c>
      <c r="C12" t="str">
        <f>HYPERLINK("http://news.windin.com/ns/bulletin.php?code=DAF6AFE11A74&amp;id=110385598&amp;type=1","中能电气:2019年第三次临时股东大会决议公告")</f>
        <v>中能电气:2019年第三次临时股东大会决议公告</v>
      </c>
    </row>
    <row r="13" spans="1:3" ht="13.5">
      <c r="A13" s="1">
        <v>43809</v>
      </c>
      <c r="B13" t="s">
        <v>6</v>
      </c>
      <c r="C13" t="str">
        <f>HYPERLINK("http://news.windin.com/ns/bulletin.php?code=DAF6AFD51A74&amp;id=110385578&amp;type=1","中能电气:第五届监事会第一次会议决议公告")</f>
        <v>中能电气:第五届监事会第一次会议决议公告</v>
      </c>
    </row>
    <row r="14" spans="1:3" ht="13.5">
      <c r="A14" s="1">
        <v>43809</v>
      </c>
      <c r="B14" t="s">
        <v>6</v>
      </c>
      <c r="C14" t="str">
        <f>HYPERLINK("http://news.windin.com/ns/bulletin.php?code=C405CA5D1A75&amp;id=110385886&amp;type=1","中能电气:独立董事关于第五届董事会第一次会议相关事项的独立意见")</f>
        <v>中能电气:独立董事关于第五届董事会第一次会议相关事项的独立意见</v>
      </c>
    </row>
    <row r="15" spans="1:3" ht="13.5">
      <c r="A15" s="1">
        <v>43809</v>
      </c>
      <c r="B15" t="s">
        <v>6</v>
      </c>
      <c r="C15" t="str">
        <f>HYPERLINK("http://news.windin.com/ns/bulletin.php?code=DAF6AFDE1A74&amp;id=110385592&amp;type=1","中能电气:关于董事会,监事会完成换届选举及聘任高级管理人员的公告")</f>
        <v>中能电气:关于董事会,监事会完成换届选举及聘任高级管理人员的公告</v>
      </c>
    </row>
    <row r="16" spans="1:3" ht="13.5">
      <c r="A16" s="1">
        <v>43809</v>
      </c>
      <c r="B16" t="s">
        <v>6</v>
      </c>
      <c r="C16" t="str">
        <f>HYPERLINK("http://news.windin.com/ns/bulletin.php?code=DAF6AFD11A74&amp;id=110385576&amp;type=1","中能电气:第五届董事会第一次会议决议公告")</f>
        <v>中能电气:第五届董事会第一次会议决议公告</v>
      </c>
    </row>
    <row r="17" spans="1:3" ht="13.5">
      <c r="A17" s="1">
        <v>43809</v>
      </c>
      <c r="B17" t="s">
        <v>6</v>
      </c>
      <c r="C17" t="str">
        <f>HYPERLINK("http://news.windin.com/ns/bulletin.php?code=D85DC86D1A74&amp;id=110385596&amp;type=1","中能电气:2019年第三次临时股东大会之法律意见书")</f>
        <v>中能电气:2019年第三次临时股东大会之法律意见书</v>
      </c>
    </row>
    <row r="18" spans="1:3" ht="13.5">
      <c r="A18" s="1">
        <v>43809</v>
      </c>
      <c r="B18" t="s">
        <v>6</v>
      </c>
      <c r="C18" t="str">
        <f>HYPERLINK("http://news.windin.com/ns/bulletin.php?code=C543CCC41A75&amp;id=110385892&amp;type=1","中能电气:关于选举产生第五届监事会职工代表监事的公告")</f>
        <v>中能电气:关于选举产生第五届监事会职工代表监事的公告</v>
      </c>
    </row>
    <row r="19" spans="1:3" ht="13.5">
      <c r="A19" s="1">
        <v>43809</v>
      </c>
      <c r="B19" t="s">
        <v>7</v>
      </c>
      <c r="C19" t="str">
        <f>HYPERLINK("http://news.windin.com/ns/bulletin.php?code=12595C271A6C&amp;id=110383884&amp;type=1","阳光城:2019年第十九次临时股东大会决议公告")</f>
        <v>阳光城:2019年第十九次临时股东大会决议公告</v>
      </c>
    </row>
    <row r="20" spans="1:3" ht="13.5">
      <c r="A20" s="1">
        <v>43809</v>
      </c>
      <c r="B20" t="s">
        <v>7</v>
      </c>
      <c r="C20" t="str">
        <f>HYPERLINK("http://news.windin.com/ns/bulletin.php?code=12595C011A6C&amp;id=110383864&amp;type=1","阳光城:2019年第十九次临时股东大会法律意见书")</f>
        <v>阳光城:2019年第十九次临时股东大会法律意见书</v>
      </c>
    </row>
    <row r="21" spans="1:3" ht="13.5">
      <c r="A21" s="1">
        <v>43809</v>
      </c>
      <c r="B21" t="s">
        <v>7</v>
      </c>
      <c r="C21" t="str">
        <f>HYPERLINK("http://news.windin.com/ns/bulletin.php?code=08081B061A6C&amp;id=110383860&amp;type=1","阳光城:关于为子公司嘉兴臻子利房地产0.88亿元融资提供担保的公告")</f>
        <v>阳光城:关于为子公司嘉兴臻子利房地产0.88亿元融资提供担保的公告</v>
      </c>
    </row>
    <row r="22" spans="1:3" ht="13.5">
      <c r="A22" s="1">
        <v>43809</v>
      </c>
      <c r="B22" t="s">
        <v>7</v>
      </c>
      <c r="C22" t="str">
        <f>HYPERLINK("http://news.windin.com/ns/bulletin.php?code=21DCFF201A6C&amp;id=110383924&amp;type=1","阳光城:关于为子公司嘉兴臻子利房地产0.54亿元融资提供担保的公告")</f>
        <v>阳光城:关于为子公司嘉兴臻子利房地产0.54亿元融资提供担保的公告</v>
      </c>
    </row>
    <row r="23" spans="1:3" ht="13.5">
      <c r="A23" s="1">
        <v>43809</v>
      </c>
      <c r="B23" t="s">
        <v>8</v>
      </c>
      <c r="C23" t="str">
        <f>HYPERLINK("http://news.windin.com/ns/bulletin.php?code=7A09D92E1A6A&amp;id=110383544&amp;type=1","兴业银行:关于调整优先股(兴业优1)股息率的公告")</f>
        <v>兴业银行:关于调整优先股(兴业优1)股息率的公告</v>
      </c>
    </row>
    <row r="24" spans="1:3" ht="13.5">
      <c r="A24" s="1">
        <v>43809</v>
      </c>
      <c r="B24" t="s">
        <v>9</v>
      </c>
      <c r="C24" t="str">
        <f>HYPERLINK("http://news.windin.com/ns/bulletin.php?code=89AA4EBA1A69&amp;id=110382924&amp;type=1","雪人股份:2019年第三次临时股东大会的法律意见书")</f>
        <v>雪人股份:2019年第三次临时股东大会的法律意见书</v>
      </c>
    </row>
    <row r="25" spans="1:3" ht="13.5">
      <c r="A25" s="1">
        <v>43809</v>
      </c>
      <c r="B25" t="s">
        <v>9</v>
      </c>
      <c r="C25" t="str">
        <f>HYPERLINK("http://news.windin.com/ns/bulletin.php?code=8B716CD01A69&amp;id=110382926&amp;type=1","雪人股份:2019年第三次临时股东大会决议公告")</f>
        <v>雪人股份:2019年第三次临时股东大会决议公告</v>
      </c>
    </row>
    <row r="26" spans="1:3" ht="13.5">
      <c r="A26" s="1">
        <v>43809</v>
      </c>
      <c r="B26" t="s">
        <v>10</v>
      </c>
      <c r="C26" t="str">
        <f>HYPERLINK("http://news.windin.com/ns/bulletin.php?code=23592B251A69&amp;id=110382754&amp;type=1","ST冠福:关于控股股东新增轮候冻结的公告")</f>
        <v>ST冠福:关于控股股东新增轮候冻结的公告</v>
      </c>
    </row>
    <row r="27" spans="1:3" ht="13.5">
      <c r="A27" s="1">
        <v>43809</v>
      </c>
      <c r="B27" t="s">
        <v>10</v>
      </c>
      <c r="C27" t="str">
        <f>HYPERLINK("http://news.windin.com/ns/bulletin.php?code=25FBE1B31A69&amp;id=110382752&amp;type=1","ST冠福:独立董事关于公司总经理辞职的独立意见")</f>
        <v>ST冠福:独立董事关于公司总经理辞职的独立意见</v>
      </c>
    </row>
    <row r="28" spans="1:3" ht="13.5">
      <c r="A28" s="1">
        <v>43809</v>
      </c>
      <c r="B28" t="s">
        <v>10</v>
      </c>
      <c r="C28" t="str">
        <f>HYPERLINK("http://news.windin.com/ns/bulletin.php?code=25E373201A69&amp;id=110382750&amp;type=1","ST冠福:独立董事关于聘任公司总经理的独立意见")</f>
        <v>ST冠福:独立董事关于聘任公司总经理的独立意见</v>
      </c>
    </row>
    <row r="29" spans="1:3" ht="13.5">
      <c r="A29" s="1">
        <v>43809</v>
      </c>
      <c r="B29" t="s">
        <v>10</v>
      </c>
      <c r="C29" t="str">
        <f>HYPERLINK("http://news.windin.com/ns/bulletin.php?code=2265050E1A69&amp;id=110382742&amp;type=1","ST冠福:第六届董事会第二十二次会议决议公告")</f>
        <v>ST冠福:第六届董事会第二十二次会议决议公告</v>
      </c>
    </row>
    <row r="30" spans="1:3" ht="13.5">
      <c r="A30" s="1">
        <v>43809</v>
      </c>
      <c r="B30" t="s">
        <v>10</v>
      </c>
      <c r="C30" t="str">
        <f>HYPERLINK("http://news.windin.com/ns/bulletin.php?code=226505081A69&amp;id=110382740&amp;type=1","ST冠福:关于总经理辞职的公告")</f>
        <v>ST冠福:关于总经理辞职的公告</v>
      </c>
    </row>
    <row r="31" spans="1:3" ht="13.5">
      <c r="A31" s="1">
        <v>43809</v>
      </c>
      <c r="B31" t="s">
        <v>10</v>
      </c>
      <c r="C31" t="str">
        <f>HYPERLINK("http://news.windin.com/ns/bulletin.php?code=1E3ACB581A69&amp;id=110382744&amp;type=1","ST冠福:关于公司及控股股东新增被列入失信被执行人的公告")</f>
        <v>ST冠福:关于公司及控股股东新增被列入失信被执行人的公告</v>
      </c>
    </row>
    <row r="32" spans="1:3" ht="13.5">
      <c r="A32" s="1">
        <v>43809</v>
      </c>
      <c r="B32" t="s">
        <v>10</v>
      </c>
      <c r="C32" t="str">
        <f>HYPERLINK("http://news.windin.com/ns/bulletin.php?code=226505091A69&amp;id=110382736&amp;type=1","ST冠福:关于聘任姚晓琴先生为公司总经理的公告")</f>
        <v>ST冠福:关于聘任姚晓琴先生为公司总经理的公告</v>
      </c>
    </row>
    <row r="33" spans="1:3" ht="13.5">
      <c r="A33" s="1">
        <v>43809</v>
      </c>
      <c r="B33" t="s">
        <v>11</v>
      </c>
      <c r="C33" t="str">
        <f>HYPERLINK("http://news.windin.com/ns/bulletin.php?code=FA208ECC1A64&amp;id=110381504&amp;type=1","昇兴股份:关于公司增加向银行申请综合授信额度并由子公司昇兴(安徽)包装有限公司提供担保的公告")</f>
        <v>昇兴股份:关于公司增加向银行申请综合授信额度并由子公司昇兴(安徽)包装有限公司提供担保的公告</v>
      </c>
    </row>
    <row r="34" spans="1:3" ht="13.5">
      <c r="A34" s="1">
        <v>43809</v>
      </c>
      <c r="B34" t="s">
        <v>11</v>
      </c>
      <c r="C34" t="str">
        <f>HYPERLINK("http://news.windin.com/ns/bulletin.php?code=EF0E02AB1A64&amp;id=110381478&amp;type=1","昇兴股份:第三届董事会第四十四次会议决议公告")</f>
        <v>昇兴股份:第三届董事会第四十四次会议决议公告</v>
      </c>
    </row>
    <row r="35" spans="1:3" ht="13.5">
      <c r="A35" s="1">
        <v>43809</v>
      </c>
      <c r="B35" t="s">
        <v>12</v>
      </c>
      <c r="C35" t="str">
        <f>HYPERLINK("http://news.windin.com/ns/bulletin.php?code=9979F4CD1A5E&amp;id=110378522&amp;type=1","龙净环保:关于获得政府补助的公告")</f>
        <v>龙净环保:关于获得政府补助的公告</v>
      </c>
    </row>
    <row r="36" spans="1:3" ht="13.5">
      <c r="A36" s="1">
        <v>43809</v>
      </c>
      <c r="B36" t="s">
        <v>13</v>
      </c>
      <c r="C36" t="str">
        <f>HYPERLINK("http://news.windin.com/ns/bulletin.php?code=7E4EE2501A56&amp;id=110375994&amp;type=1","安记食品:股东及董监高减持股份计划公告")</f>
        <v>安记食品:股东及董监高减持股份计划公告</v>
      </c>
    </row>
    <row r="38" ht="13.5">
      <c r="A38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chenjie</dc:creator>
  <cp:keywords/>
  <dc:description/>
  <cp:lastModifiedBy>chenjie</cp:lastModifiedBy>
  <dcterms:created xsi:type="dcterms:W3CDTF">2019-12-10T07:57:17Z</dcterms:created>
  <dcterms:modified xsi:type="dcterms:W3CDTF">2019-12-10T07:57:50Z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