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<sst xmlns="http://schemas.openxmlformats.org/spreadsheetml/2006/main" count="52" uniqueCount="31">
  <si>
    <t>公告日期</t>
  </si>
  <si>
    <t>证券代码</t>
  </si>
  <si>
    <t>公告标题</t>
  </si>
  <si>
    <t>002529.SZ</t>
  </si>
  <si>
    <t>000671.SZ</t>
  </si>
  <si>
    <t>600436.SH</t>
  </si>
  <si>
    <t>002517.SZ</t>
  </si>
  <si>
    <t>002509.SZ</t>
  </si>
  <si>
    <t>000632.SZ</t>
  </si>
  <si>
    <t>300525.SZ</t>
  </si>
  <si>
    <t>002679.SZ</t>
  </si>
  <si>
    <t>600734.SH</t>
  </si>
  <si>
    <t>603636.SH</t>
  </si>
  <si>
    <t>603933.SH</t>
  </si>
  <si>
    <t>600103.SH</t>
  </si>
  <si>
    <t>603555.SH</t>
  </si>
  <si>
    <t>300712.SZ</t>
  </si>
  <si>
    <t>000663.SZ</t>
  </si>
  <si>
    <t>002229.SZ</t>
  </si>
  <si>
    <t>002102.SZ</t>
  </si>
  <si>
    <t>600693.SH</t>
  </si>
  <si>
    <t>603696.SH</t>
  </si>
  <si>
    <t>000997.SZ</t>
  </si>
  <si>
    <t>603678.SH</t>
  </si>
  <si>
    <t>002674.SZ</t>
  </si>
  <si>
    <t>300605.SZ</t>
  </si>
  <si>
    <t>002396.SZ</t>
  </si>
  <si>
    <t>603363.SH</t>
  </si>
  <si>
    <t>603686.SH</t>
  </si>
  <si>
    <t>603668.SH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</si>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</sst>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42"/>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1"/>
  <sheetViews>
    <sheetView tabSelected="1" zoomScaleSheetLayoutView="100" workbookViewId="0" topLeftCell="A33">
      <selection activeCell="A50" sqref="A50:A101"/>
    </sheetView>
  </sheetViews>
  <sheetFormatPr defaultColWidth="9.00390625" defaultRowHeight="15"/>
  <cols>
    <col min="1" max="1" width="15.28125" style="0" customWidth="1"/>
    <col min="2" max="2" width="10.421875" style="0" customWidth="1"/>
    <col min="3" max="3" width="128.7109375" style="0" customWidth="1"/>
  </cols>
  <sheetData>
    <row r="1" spans="1:3" ht="13.5">
      <c r="A1" s="1" t="s">
        <v>0</v>
      </c>
      <c r="B1" t="s">
        <v>1</v>
      </c>
      <c r="C1" t="s">
        <v>2</v>
      </c>
    </row>
    <row r="2" spans="1:3" ht="13.5">
      <c r="A2" s="1">
        <v>43851</v>
      </c>
      <c r="B2" t="s">
        <v>3</v>
      </c>
      <c r="C2" t="str">
        <f>HYPERLINK("http://news.windin.com/ns/bulletin.php?code=0777E8193C01&amp;id=111657882&amp;type=1","海源复材:第四届董事会第三十三次会议决议公告")</f>
        <v>海源复材:第四届董事会第三十三次会议决议公告</v>
      </c>
    </row>
    <row r="3" spans="1:3" ht="13.5">
      <c r="A3" s="1">
        <v>43851</v>
      </c>
      <c r="B3" t="s">
        <v>3</v>
      </c>
      <c r="C3" t="str">
        <f>HYPERLINK("http://news.windin.com/ns/bulletin.php?code=0A1C906A3C01&amp;id=111657898&amp;type=1","海源复材:第四届监事会第二十八次会议决议公告")</f>
        <v>海源复材:第四届监事会第二十八次会议决议公告</v>
      </c>
    </row>
    <row r="4" spans="1:3" ht="13.5">
      <c r="A4" s="1">
        <v>43851</v>
      </c>
      <c r="B4" t="s">
        <v>3</v>
      </c>
      <c r="C4" t="str">
        <f>HYPERLINK("http://news.windin.com/ns/bulletin.php?code=1A8087993C01&amp;id=111657936&amp;type=1","海源复材:关于转让全资子公司股权的公告")</f>
        <v>海源复材:关于转让全资子公司股权的公告</v>
      </c>
    </row>
    <row r="5" spans="1:3" ht="13.5">
      <c r="A5" s="1">
        <v>43851</v>
      </c>
      <c r="B5" t="s">
        <v>4</v>
      </c>
      <c r="C5" t="str">
        <f>HYPERLINK("http://news.windin.com/ns/bulletin.php?code=1F6FBDC33BDF&amp;id=111649080&amp;type=1","阳光城:关于2019年年度业绩快报的公告(更新后)")</f>
        <v>阳光城:关于2019年年度业绩快报的公告(更新后)</v>
      </c>
    </row>
    <row r="6" spans="1:3" ht="13.5">
      <c r="A6" s="1">
        <v>43851</v>
      </c>
      <c r="B6" t="s">
        <v>4</v>
      </c>
      <c r="C6" t="str">
        <f>HYPERLINK("http://news.windin.com/ns/bulletin.php?code=1BDADF0F3BDF&amp;id=111649078&amp;type=1","阳光城:关于2019年年度业绩快报的更正公告")</f>
        <v>阳光城:关于2019年年度业绩快报的更正公告</v>
      </c>
    </row>
    <row r="7" spans="1:3" ht="13.5">
      <c r="A7" s="1">
        <v>43851</v>
      </c>
      <c r="B7" t="s">
        <v>4</v>
      </c>
      <c r="C7" t="str">
        <f>HYPERLINK("http://news.windin.com/ns/bulletin.php?code=0E61C3253BDF&amp;id=111649076&amp;type=1","阳光城:关于2019年年度业绩快报的公告(已取消)")</f>
        <v>阳光城:关于2019年年度业绩快报的公告(已取消)</v>
      </c>
    </row>
    <row r="8" spans="1:3" ht="13.5">
      <c r="A8" s="1">
        <v>43851</v>
      </c>
      <c r="B8" t="s">
        <v>4</v>
      </c>
      <c r="C8" t="str">
        <f>HYPERLINK("http://news.windin.com/ns/bulletin.php?code=B0A753B83B81&amp;id=111639078&amp;type=1","阳光城:关于2019年年度业绩快报的公告")</f>
        <v>阳光城:关于2019年年度业绩快报的公告</v>
      </c>
    </row>
    <row r="9" spans="1:3" ht="13.5">
      <c r="A9" s="1">
        <v>43851</v>
      </c>
      <c r="B9" t="s">
        <v>5</v>
      </c>
      <c r="C9" t="str">
        <f>HYPERLINK("http://news.windin.com/ns/bulletin.php?code=B1D540CB3B81&amp;id=111639102&amp;type=1","片仔癀:关于主导产品片仔癀价格调整的公告")</f>
        <v>片仔癀:关于主导产品片仔癀价格调整的公告</v>
      </c>
    </row>
    <row r="10" spans="1:3" ht="13.5">
      <c r="A10" s="1">
        <v>43851</v>
      </c>
      <c r="B10" t="s">
        <v>6</v>
      </c>
      <c r="C10" t="str">
        <f>HYPERLINK("http://news.windin.com/ns/bulletin.php?code=80DF16D93B7A&amp;id=111629970&amp;type=1","恺英网络:关于股权转让方承诺履行情况的进展公告")</f>
        <v>恺英网络:关于股权转让方承诺履行情况的进展公告</v>
      </c>
    </row>
    <row r="11" spans="1:3" ht="13.5">
      <c r="A11" s="1">
        <v>43851</v>
      </c>
      <c r="B11" t="s">
        <v>6</v>
      </c>
      <c r="C11" t="str">
        <f>HYPERLINK("http://news.windin.com/ns/bulletin.php?code=80DF30C43B7A&amp;id=111629968&amp;type=1","恺英网络:2019年度业绩预告")</f>
        <v>恺英网络:2019年度业绩预告</v>
      </c>
    </row>
    <row r="12" spans="1:3" ht="13.5">
      <c r="A12" s="1">
        <v>43851</v>
      </c>
      <c r="B12" t="s">
        <v>6</v>
      </c>
      <c r="C12" t="str">
        <f>HYPERLINK("http://news.windin.com/ns/bulletin.php?code=7ADB62C83B7A&amp;id=111629966&amp;type=1","恺英网络:关于副总经理辞职的公告")</f>
        <v>恺英网络:关于副总经理辞职的公告</v>
      </c>
    </row>
    <row r="13" spans="1:3" ht="13.5">
      <c r="A13" s="1">
        <v>43851</v>
      </c>
      <c r="B13" t="s">
        <v>7</v>
      </c>
      <c r="C13" t="str">
        <f>HYPERLINK("http://news.windin.com/ns/bulletin.php?code=60AF237B3B78&amp;id=111629584&amp;type=1","天广中茂:关于延期回复深圳证券交易所关注函的公告")</f>
        <v>天广中茂:关于延期回复深圳证券交易所关注函的公告</v>
      </c>
    </row>
    <row r="14" spans="1:3" ht="13.5">
      <c r="A14" s="1">
        <v>43851</v>
      </c>
      <c r="B14" t="s">
        <v>8</v>
      </c>
      <c r="C14" t="str">
        <f>HYPERLINK("http://news.windin.com/ns/bulletin.php?code=504DFA073B77&amp;id=111629258&amp;type=1","三木集团:2020年第一次临时股东大会的法律意见书")</f>
        <v>三木集团:2020年第一次临时股东大会的法律意见书</v>
      </c>
    </row>
    <row r="15" spans="1:3" ht="13.5">
      <c r="A15" s="1">
        <v>43851</v>
      </c>
      <c r="B15" t="s">
        <v>8</v>
      </c>
      <c r="C15" t="str">
        <f>HYPERLINK("http://news.windin.com/ns/bulletin.php?code=4BFD5C773B77&amp;id=111629250&amp;type=1","三木集团:2020年第一次临时股东大会决议公告")</f>
        <v>三木集团:2020年第一次临时股东大会决议公告</v>
      </c>
    </row>
    <row r="16" spans="1:3" ht="13.5">
      <c r="A16" s="1">
        <v>43851</v>
      </c>
      <c r="B16" t="s">
        <v>9</v>
      </c>
      <c r="C16" t="str">
        <f>HYPERLINK("http://news.windin.com/ns/bulletin.php?code=D61A87933B75&amp;id=111628482&amp;type=1","博思软件:关于控股股东,实际控制人部分股份解除质押的公告")</f>
        <v>博思软件:关于控股股东,实际控制人部分股份解除质押的公告</v>
      </c>
    </row>
    <row r="17" spans="1:3" ht="13.5">
      <c r="A17" s="1">
        <v>43851</v>
      </c>
      <c r="B17" t="s">
        <v>10</v>
      </c>
      <c r="C17" t="str">
        <f>HYPERLINK("http://news.windin.com/ns/bulletin.php?code=DA983B123B6E&amp;id=111627502&amp;type=1","福建金森:2019年度业绩预告")</f>
        <v>福建金森:2019年度业绩预告</v>
      </c>
    </row>
    <row r="18" spans="1:3" ht="13.5">
      <c r="A18" s="1">
        <v>43851</v>
      </c>
      <c r="B18" t="s">
        <v>11</v>
      </c>
      <c r="C18" t="str">
        <f>HYPERLINK("http://news.windin.com/ns/bulletin.php?code=D946BBE63B6E&amp;id=111627460&amp;type=1","实达集团:关于资产转让事项的进展公告")</f>
        <v>实达集团:关于资产转让事项的进展公告</v>
      </c>
    </row>
    <row r="19" spans="1:3" ht="13.5">
      <c r="A19" s="1">
        <v>43851</v>
      </c>
      <c r="B19" t="s">
        <v>12</v>
      </c>
      <c r="C19" t="str">
        <f>HYPERLINK("http://news.windin.com/ns/bulletin.php?code=DFDCD0D23B6D&amp;id=111626996&amp;type=1","南威软件:2020年第一次临时股东大会的法律意见书")</f>
        <v>南威软件:2020年第一次临时股东大会的法律意见书</v>
      </c>
    </row>
    <row r="20" spans="1:3" ht="13.5">
      <c r="A20" s="1">
        <v>43851</v>
      </c>
      <c r="B20" t="s">
        <v>12</v>
      </c>
      <c r="C20" t="str">
        <f>HYPERLINK("http://news.windin.com/ns/bulletin.php?code=DFC114993B6D&amp;id=111626976&amp;type=1","南威软件:公司章程(2020年1月修订)")</f>
        <v>南威软件:公司章程(2020年1月修订)</v>
      </c>
    </row>
    <row r="21" spans="1:3" ht="13.5">
      <c r="A21" s="1">
        <v>43851</v>
      </c>
      <c r="B21" t="s">
        <v>13</v>
      </c>
      <c r="C21" t="str">
        <f>HYPERLINK("http://news.windin.com/ns/bulletin.php?code=DFDCD0BC3B6D&amp;id=111626974&amp;type=1","睿能科技:2019年年度业绩预减公告")</f>
        <v>睿能科技:2019年年度业绩预减公告</v>
      </c>
    </row>
    <row r="22" spans="1:3" ht="13.5">
      <c r="A22" s="1">
        <v>43851</v>
      </c>
      <c r="B22" t="s">
        <v>12</v>
      </c>
      <c r="C22" t="str">
        <f>HYPERLINK("http://news.windin.com/ns/bulletin.php?code=E03F73F63B6D&amp;id=111626970&amp;type=1","南威软件:2020年第一次临时股东大会决议公告")</f>
        <v>南威软件:2020年第一次临时股东大会决议公告</v>
      </c>
    </row>
    <row r="23" spans="1:3" ht="13.5">
      <c r="A23" s="1">
        <v>43851</v>
      </c>
      <c r="B23" t="s">
        <v>14</v>
      </c>
      <c r="C23" t="str">
        <f>HYPERLINK("http://news.windin.com/ns/bulletin.php?code=0A192C333B6D&amp;id=111626830&amp;type=1","青山纸业:关于持股5%以上股东减持至5%以下的提示性公告")</f>
        <v>青山纸业:关于持股5%以上股东减持至5%以下的提示性公告</v>
      </c>
    </row>
    <row r="24" spans="1:3" ht="13.5">
      <c r="A24" s="1">
        <v>43851</v>
      </c>
      <c r="B24" t="s">
        <v>14</v>
      </c>
      <c r="C24" t="str">
        <f>HYPERLINK("http://news.windin.com/ns/bulletin.php?code=09554BB23B6D&amp;id=111626790&amp;type=1","青山纸业:简式权益变动报告书(方怀月)")</f>
        <v>青山纸业:简式权益变动报告书(方怀月)</v>
      </c>
    </row>
    <row r="25" spans="1:3" ht="13.5">
      <c r="A25" s="1">
        <v>43851</v>
      </c>
      <c r="B25" t="s">
        <v>14</v>
      </c>
      <c r="C25" t="str">
        <f>HYPERLINK("http://news.windin.com/ns/bulletin.php?code=09554BAF3B6D&amp;id=111626788&amp;type=1","青山纸业:关于股东股份解质公告")</f>
        <v>青山纸业:关于股东股份解质公告</v>
      </c>
    </row>
    <row r="26" spans="1:3" ht="13.5">
      <c r="A26" s="1">
        <v>43851</v>
      </c>
      <c r="B26" t="s">
        <v>15</v>
      </c>
      <c r="C26" t="str">
        <f>HYPERLINK("http://news.windin.com/ns/bulletin.php?code=BA1E56863B6A&amp;id=111626140&amp;type=1","贵人鸟:瑞银证券有限责任公司关于贵人鸟股份有限公司2014年公司债券重大事项受托管理事务临时报告")</f>
        <v>贵人鸟:瑞银证券有限责任公司关于贵人鸟股份有限公司2014年公司债券重大事项受托管理事务临时报告</v>
      </c>
    </row>
    <row r="27" spans="1:3" ht="13.5">
      <c r="A27" s="1">
        <v>43851</v>
      </c>
      <c r="B27" t="s">
        <v>16</v>
      </c>
      <c r="C27" t="str">
        <f>HYPERLINK("http://news.windin.com/ns/bulletin.php?code=9C3076A73B66&amp;id=111624124&amp;type=1","永福股份:2020年第一次临时股东大会的法律意见书")</f>
        <v>永福股份:2020年第一次临时股东大会的法律意见书</v>
      </c>
    </row>
    <row r="28" spans="1:3" ht="13.5">
      <c r="A28" s="1">
        <v>43851</v>
      </c>
      <c r="B28" t="s">
        <v>16</v>
      </c>
      <c r="C28" t="str">
        <f>HYPERLINK("http://news.windin.com/ns/bulletin.php?code=9A3051DD3B66&amp;id=111624114&amp;type=1","永福股份:2020年第一次临时股东大会决议")</f>
        <v>永福股份:2020年第一次临时股东大会决议</v>
      </c>
    </row>
    <row r="29" spans="1:3" ht="13.5">
      <c r="A29" s="1">
        <v>43851</v>
      </c>
      <c r="B29" t="s">
        <v>17</v>
      </c>
      <c r="C29" t="str">
        <f>HYPERLINK("http://news.windin.com/ns/bulletin.php?code=93EA6C943B66&amp;id=111624088&amp;type=1","永安林业:2019年度业绩预告")</f>
        <v>永安林业:2019年度业绩预告</v>
      </c>
    </row>
    <row r="30" spans="1:3" ht="13.5">
      <c r="A30" s="1">
        <v>43851</v>
      </c>
      <c r="B30" t="s">
        <v>18</v>
      </c>
      <c r="C30" t="str">
        <f>HYPERLINK("http://news.windin.com/ns/bulletin.php?code=5CBB2EC93B64&amp;id=111622168&amp;type=1","鸿博股份:关于使用部分闲置募集资金进行现金管理的进展公告")</f>
        <v>鸿博股份:关于使用部分闲置募集资金进行现金管理的进展公告</v>
      </c>
    </row>
    <row r="31" spans="1:3" ht="13.5">
      <c r="A31" s="1">
        <v>43851</v>
      </c>
      <c r="B31" t="s">
        <v>19</v>
      </c>
      <c r="C31" t="str">
        <f>HYPERLINK("http://news.windin.com/ns/bulletin.php?code=5CBB2EAD3B64&amp;id=111622162&amp;type=1","ST冠福:关于公司控股子公司上海五天实业有限公司部分房产解除查封的公告")</f>
        <v>ST冠福:关于公司控股子公司上海五天实业有限公司部分房产解除查封的公告</v>
      </c>
    </row>
    <row r="32" spans="1:3" ht="13.5">
      <c r="A32" s="1">
        <v>43851</v>
      </c>
      <c r="B32" t="s">
        <v>19</v>
      </c>
      <c r="C32" t="str">
        <f>HYPERLINK("http://news.windin.com/ns/bulletin.php?code=5CBB2E9F3B64&amp;id=111622158&amp;type=1","ST冠福:关于收到(2019)沪74民终956号案件《民事调解书》的公告")</f>
        <v>ST冠福:关于收到(2019)沪74民终956号案件《民事调解书》的公告</v>
      </c>
    </row>
    <row r="33" spans="1:3" ht="13.5">
      <c r="A33" s="1">
        <v>43851</v>
      </c>
      <c r="B33" t="s">
        <v>19</v>
      </c>
      <c r="C33" t="str">
        <f>HYPERLINK("http://news.windin.com/ns/bulletin.php?code=5CBB2E983B64&amp;id=111622154&amp;type=1","ST冠福:关于与合肥市国正科技小额贷款有限公司签署《和解协议》的公告")</f>
        <v>ST冠福:关于与合肥市国正科技小额贷款有限公司签署《和解协议》的公告</v>
      </c>
    </row>
    <row r="34" spans="1:3" ht="13.5">
      <c r="A34" s="1">
        <v>43851</v>
      </c>
      <c r="B34" t="s">
        <v>19</v>
      </c>
      <c r="C34" t="str">
        <f>HYPERLINK("http://news.windin.com/ns/bulletin.php?code=597B0BE53B64&amp;id=111622144&amp;type=1","ST冠福:关于收到(2019)京03民初92号案件《民事调解书》的公告")</f>
        <v>ST冠福:关于收到(2019)京03民初92号案件《民事调解书》的公告</v>
      </c>
    </row>
    <row r="35" spans="1:3" ht="13.5">
      <c r="A35" s="1">
        <v>43851</v>
      </c>
      <c r="B35" t="s">
        <v>20</v>
      </c>
      <c r="C35" t="str">
        <f>HYPERLINK("http://news.windin.com/ns/bulletin.php?code=552AFD9A3B62&amp;id=111621038&amp;type=1","东百集团:2020年第一次临时股东大会会议资料")</f>
        <v>东百集团:2020年第一次临时股东大会会议资料</v>
      </c>
    </row>
    <row r="36" spans="1:3" ht="13.5">
      <c r="A36" s="1">
        <v>43851</v>
      </c>
      <c r="B36" t="s">
        <v>21</v>
      </c>
      <c r="C36" t="str">
        <f>HYPERLINK("http://news.windin.com/ns/bulletin.php?code=A25410EC3B5B&amp;id=111616906&amp;type=1","安记食品:关于公司控股股东部分股份质押及解除质押的公告")</f>
        <v>安记食品:关于公司控股股东部分股份质押及解除质押的公告</v>
      </c>
    </row>
    <row r="37" spans="1:3" ht="13.5">
      <c r="A37" s="1">
        <v>43851</v>
      </c>
      <c r="B37" t="s">
        <v>22</v>
      </c>
      <c r="C37" t="str">
        <f>HYPERLINK("http://news.windin.com/ns/bulletin.php?code=77F9C3E13B5B&amp;id=111616884&amp;type=1","新大陆:验资报告")</f>
        <v>新大陆:验资报告</v>
      </c>
    </row>
    <row r="38" spans="1:3" ht="13.5">
      <c r="A38" s="1">
        <v>43851</v>
      </c>
      <c r="B38" t="s">
        <v>22</v>
      </c>
      <c r="C38" t="str">
        <f>HYPERLINK("http://news.windin.com/ns/bulletin.php?code=7A17F2D53B5B&amp;id=111616882&amp;type=1","新大陆:关于2018年限制性股票预留授予完成的公告")</f>
        <v>新大陆:关于2018年限制性股票预留授予完成的公告</v>
      </c>
    </row>
    <row r="39" spans="1:3" ht="13.5">
      <c r="A39" s="1">
        <v>43851</v>
      </c>
      <c r="B39" t="s">
        <v>23</v>
      </c>
      <c r="C39" t="str">
        <f>HYPERLINK("http://news.windin.com/ns/bulletin.php?code=02F268ED3B5B&amp;id=111616714&amp;type=1","火炬电子:第三期员工持股计划第一次持有人会议决议公告")</f>
        <v>火炬电子:第三期员工持股计划第一次持有人会议决议公告</v>
      </c>
    </row>
    <row r="40" spans="1:3" ht="13.5">
      <c r="A40" s="1">
        <v>43851</v>
      </c>
      <c r="B40" t="s">
        <v>24</v>
      </c>
      <c r="C40" t="str">
        <f>HYPERLINK("http://news.windin.com/ns/bulletin.php?code=0E5A7B693B5A&amp;id=111616386&amp;type=1","兴业科技:关于首次回购公司股份的公告")</f>
        <v>兴业科技:关于首次回购公司股份的公告</v>
      </c>
    </row>
    <row r="41" spans="1:3" ht="13.5">
      <c r="A41" s="1">
        <v>43851</v>
      </c>
      <c r="B41" t="s">
        <v>25</v>
      </c>
      <c r="C41" t="str">
        <f>HYPERLINK("http://news.windin.com/ns/bulletin.php?code=E151E1503B59&amp;id=111616350&amp;type=1","恒锋信息:2019年度业绩预告")</f>
        <v>恒锋信息:2019年度业绩预告</v>
      </c>
    </row>
    <row r="42" spans="1:3" ht="13.5">
      <c r="A42" s="1">
        <v>43851</v>
      </c>
      <c r="B42" t="s">
        <v>26</v>
      </c>
      <c r="C42" t="str">
        <f>HYPERLINK("http://news.windin.com/ns/bulletin.php?code=1E1C9F5A3B59&amp;id=111616044&amp;type=1","星网锐捷:关于公司放弃德明通讯(上海)有限责任公司股份优先认购权的公告")</f>
        <v>星网锐捷:关于公司放弃德明通讯(上海)有限责任公司股份优先认购权的公告</v>
      </c>
    </row>
    <row r="43" spans="1:3" ht="13.5">
      <c r="A43" s="1">
        <v>43851</v>
      </c>
      <c r="B43" t="s">
        <v>27</v>
      </c>
      <c r="C43" t="str">
        <f>HYPERLINK("http://news.windin.com/ns/bulletin.php?code=2A0CF5C43B59&amp;id=111616188&amp;type=1","傲农生物:关于收购泰和县富民生态养殖科技有限公司股权的公告")</f>
        <v>傲农生物:关于收购泰和县富民生态养殖科技有限公司股权的公告</v>
      </c>
    </row>
    <row r="44" spans="1:3" ht="13.5">
      <c r="A44" s="1">
        <v>43851</v>
      </c>
      <c r="B44" t="s">
        <v>28</v>
      </c>
      <c r="C44" t="str">
        <f>HYPERLINK("http://news.windin.com/ns/bulletin.php?code=2BAFF9123B59&amp;id=111616162&amp;type=1","龙马环卫:第五届董事会第四次会议决议公告")</f>
        <v>龙马环卫:第五届董事会第四次会议决议公告</v>
      </c>
    </row>
    <row r="45" spans="1:3" ht="13.5">
      <c r="A45" s="1">
        <v>43851</v>
      </c>
      <c r="B45" t="s">
        <v>28</v>
      </c>
      <c r="C45" t="str">
        <f>HYPERLINK("http://news.windin.com/ns/bulletin.php?code=2A0CF57D3B59&amp;id=111616146&amp;type=1","龙马环卫:独立董事意见书")</f>
        <v>龙马环卫:独立董事意见书</v>
      </c>
    </row>
    <row r="46" spans="1:3" ht="13.5">
      <c r="A46" s="1">
        <v>43851</v>
      </c>
      <c r="B46" t="s">
        <v>29</v>
      </c>
      <c r="C46" t="str">
        <f>HYPERLINK("http://news.windin.com/ns/bulletin.php?code=25A81EB03B59&amp;id=111616114&amp;type=1","天马科技:关于全资子公司变更注册地址的公告")</f>
        <v>天马科技:关于全资子公司变更注册地址的公告</v>
      </c>
    </row>
    <row r="47" spans="1:3" ht="13.5">
      <c r="A47" s="1">
        <v>43851</v>
      </c>
      <c r="B47" t="s">
        <v>28</v>
      </c>
      <c r="C47" t="str">
        <f>HYPERLINK("http://news.windin.com/ns/bulletin.php?code=25A81E9C3B59&amp;id=111616106&amp;type=1","龙马环卫:第五届监事会第三次会议决议公告")</f>
        <v>龙马环卫:第五届监事会第三次会议决议公告</v>
      </c>
    </row>
    <row r="48" spans="1:3" ht="13.5">
      <c r="A48" s="1">
        <v>43851</v>
      </c>
      <c r="B48" t="s">
        <v>27</v>
      </c>
      <c r="C48" t="str">
        <f>HYPERLINK("http://news.windin.com/ns/bulletin.php?code=2414A3613B59&amp;id=111616084&amp;type=1","傲农生物:第二届董事会第十九次会议决议公告")</f>
        <v>傲农生物:第二届董事会第十九次会议决议公告</v>
      </c>
    </row>
    <row r="49" spans="1:3" ht="13.5">
      <c r="A49" s="1">
        <v>43851</v>
      </c>
      <c r="B49" t="s">
        <v>26</v>
      </c>
      <c r="C49" t="str">
        <f>HYPERLINK("http://news.windin.com/ns/bulletin.php?code=2414A30C3B59&amp;id=111616048&amp;type=1","星网锐捷:第五届董事会第十七次会议决议公告")</f>
        <v>星网锐捷:第五届董事会第十七次会议决议公告</v>
      </c>
    </row>
    <row r="51" ht="13.5">
      <c r="A51"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2020-01-21T06:56:26Z</dcterms:created>
  <dcterms:modified xsi:type="dcterms:W3CDTF">2020-01-21T06:56:51Z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