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<sst xmlns="http://schemas.openxmlformats.org/spreadsheetml/2006/main" count="84" uniqueCount="24">
  <si>
    <t>公告日期</t>
  </si>
  <si>
    <t>证券代码</t>
  </si>
  <si>
    <t>公告标题</t>
  </si>
  <si>
    <t>2020-05-27</t>
  </si>
  <si>
    <t>300299.SZ</t>
  </si>
  <si>
    <t>000732.SZ</t>
  </si>
  <si>
    <t>300525.SZ</t>
  </si>
  <si>
    <t>300650.SZ</t>
  </si>
  <si>
    <t>603879.SH</t>
  </si>
  <si>
    <t>603678.SH</t>
  </si>
  <si>
    <t>000671.SZ</t>
  </si>
  <si>
    <t>600493.SH</t>
  </si>
  <si>
    <t>600592.SH</t>
  </si>
  <si>
    <t>600802.SH</t>
  </si>
  <si>
    <t>300605.SZ</t>
  </si>
  <si>
    <t>002752.SZ</t>
  </si>
  <si>
    <t>603817.SH</t>
  </si>
  <si>
    <t>600103.SH</t>
  </si>
  <si>
    <t>300750.SZ</t>
  </si>
  <si>
    <t>002102.SZ</t>
  </si>
  <si>
    <t>300132.SZ</t>
  </si>
  <si>
    <t>603686.SH</t>
  </si>
  <si>
    <t>603737.SH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</si>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</sst>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1"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2"/>
  <sheetViews>
    <sheetView tabSelected="1" workbookViewId="0">
      <pane xSplit="2" ySplit="1" topLeftCell="C18" activePane="bottomRight" state="frozen"/>
      <selection/>
      <selection pane="topRight"/>
      <selection pane="bottomLeft"/>
      <selection pane="bottomRight" activeCell="A42" sqref="A42: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HYPERLINK("http://news.windin.com/ns/bulletin.php?code=8BD0893F9F4C&amp;id=115632592&amp;type=1","富春股份:股票交易异常波动公告")</f>
        <v>富春股份:股票交易异常波动公告</v>
      </c>
    </row>
    <row r="3" spans="1:3">
      <c r="A3" s="3" t="s">
        <v>3</v>
      </c>
      <c r="B3" s="3" t="s">
        <v>5</v>
      </c>
      <c r="C3" s="4" t="str">
        <f>HYPERLINK("http://news.windin.com/ns/bulletin.php?code=22B8F81D9F44&amp;id=115628336&amp;type=1","泰禾集团:关于股东股份冻结的公告")</f>
        <v>泰禾集团:关于股东股份冻结的公告</v>
      </c>
    </row>
    <row r="4" spans="1:3">
      <c r="A4" s="3" t="s">
        <v>3</v>
      </c>
      <c r="B4" s="3" t="s">
        <v>6</v>
      </c>
      <c r="C4" s="4" t="str">
        <f>HYPERLINK("http://news.windin.com/ns/bulletin.php?code=80706E4B9F43&amp;id=115627996&amp;type=1","博思软件:关于全资子公司完成工商变更登记并换发营业执照的公告")</f>
        <v>博思软件:关于全资子公司完成工商变更登记并换发营业执照的公告</v>
      </c>
    </row>
    <row r="5" spans="1:3">
      <c r="A5" s="3" t="s">
        <v>3</v>
      </c>
      <c r="B5" s="3" t="s">
        <v>6</v>
      </c>
      <c r="C5" s="4" t="str">
        <f>HYPERLINK("http://news.windin.com/ns/bulletin.php?code=805DD97D9F43&amp;id=115627994&amp;type=1","博思软件:关于签订员工持股计划信托合同的公告")</f>
        <v>博思软件:关于签订员工持股计划信托合同的公告</v>
      </c>
    </row>
    <row r="6" spans="1:3">
      <c r="A6" s="3" t="s">
        <v>3</v>
      </c>
      <c r="B6" s="3" t="s">
        <v>6</v>
      </c>
      <c r="C6" s="4" t="str">
        <f>HYPERLINK("http://news.windin.com/ns/bulletin.php?code=805DD9769F43&amp;id=115627990&amp;type=1","博思软件:关于高级管理人员股份减持计划预披露公告")</f>
        <v>博思软件:关于高级管理人员股份减持计划预披露公告</v>
      </c>
    </row>
    <row r="7" spans="1:3">
      <c r="A7" s="3" t="s">
        <v>3</v>
      </c>
      <c r="B7" s="3" t="s">
        <v>6</v>
      </c>
      <c r="C7" s="4" t="str">
        <f>HYPERLINK("http://news.windin.com/ns/bulletin.php?code=80706E3E9F43&amp;id=115627988&amp;type=1","博思软件:2019年年度报告摘要(更新后)")</f>
        <v>博思软件:2019年年度报告摘要(更新后)</v>
      </c>
    </row>
    <row r="8" spans="1:3">
      <c r="A8" s="3" t="s">
        <v>3</v>
      </c>
      <c r="B8" s="3" t="s">
        <v>6</v>
      </c>
      <c r="C8" s="4" t="str">
        <f>HYPERLINK("http://news.windin.com/ns/bulletin.php?code=818C5C4D9F43&amp;id=115627984&amp;type=1","博思软件:2019年年度报告(更新后)")</f>
        <v>博思软件:2019年年度报告(更新后)</v>
      </c>
    </row>
    <row r="9" spans="1:3">
      <c r="A9" s="3" t="s">
        <v>3</v>
      </c>
      <c r="B9" s="3" t="s">
        <v>6</v>
      </c>
      <c r="C9" s="4" t="str">
        <f>HYPERLINK("http://news.windin.com/ns/bulletin.php?code=805DD9709F43&amp;id=115627980&amp;type=1","博思软件:关于使用部分闲置募集资金进行现金管理的进展公告")</f>
        <v>博思软件:关于使用部分闲置募集资金进行现金管理的进展公告</v>
      </c>
    </row>
    <row r="10" spans="1:3">
      <c r="A10" s="3" t="s">
        <v>3</v>
      </c>
      <c r="B10" s="3" t="s">
        <v>6</v>
      </c>
      <c r="C10" s="4" t="str">
        <f>HYPERLINK("http://news.windin.com/ns/bulletin.php?code=80706E389F43&amp;id=115627978&amp;type=1","博思软件:更正公告")</f>
        <v>博思软件:更正公告</v>
      </c>
    </row>
    <row r="11" spans="1:3">
      <c r="A11" s="3" t="s">
        <v>3</v>
      </c>
      <c r="B11" s="3" t="s">
        <v>7</v>
      </c>
      <c r="C11" s="4" t="str">
        <f>HYPERLINK("http://news.windin.com/ns/bulletin.php?code=4C0A781A9F43&amp;id=115627884&amp;type=1","太龙照明:关于转让子公司部分股权完成工商变更的公告")</f>
        <v>太龙照明:关于转让子公司部分股权完成工商变更的公告</v>
      </c>
    </row>
    <row r="12" spans="1:3">
      <c r="A12" s="3" t="s">
        <v>3</v>
      </c>
      <c r="B12" s="3" t="s">
        <v>8</v>
      </c>
      <c r="C12" s="4" t="str">
        <f>HYPERLINK("http://news.windin.com/ns/bulletin.php?code=4102C3589F40&amp;id=115625590&amp;type=1","永悦科技:委托理财公告")</f>
        <v>永悦科技:委托理财公告</v>
      </c>
    </row>
    <row r="13" spans="1:3">
      <c r="A13" s="3" t="s">
        <v>3</v>
      </c>
      <c r="B13" s="3" t="s">
        <v>8</v>
      </c>
      <c r="C13" s="4" t="str">
        <f>HYPERLINK("http://news.windin.com/ns/bulletin.php?code=3F88F8D09F40&amp;id=115625566&amp;type=1","永悦科技:控股股东及实际控制人关于公司股票交易异常波动问询函的回复")</f>
        <v>永悦科技:控股股东及实际控制人关于公司股票交易异常波动问询函的回复</v>
      </c>
    </row>
    <row r="14" spans="1:3">
      <c r="A14" s="3" t="s">
        <v>3</v>
      </c>
      <c r="B14" s="3" t="s">
        <v>8</v>
      </c>
      <c r="C14" s="4" t="str">
        <f>HYPERLINK("http://news.windin.com/ns/bulletin.php?code=3B2560359F40&amp;id=115625540&amp;type=1","永悦科技:股票交易异常波动公告")</f>
        <v>永悦科技:股票交易异常波动公告</v>
      </c>
    </row>
    <row r="15" spans="1:3">
      <c r="A15" s="3" t="s">
        <v>3</v>
      </c>
      <c r="B15" s="3" t="s">
        <v>9</v>
      </c>
      <c r="C15" s="4" t="str">
        <f>HYPERLINK("http://news.windin.com/ns/bulletin.php?code=2266516A9F3D&amp;id=115623748&amp;type=1","火炬电子:公开发行可转换公司债券之发行提示性公告")</f>
        <v>火炬电子:公开发行可转换公司债券之发行提示性公告</v>
      </c>
    </row>
    <row r="16" spans="1:3">
      <c r="A16" s="3" t="s">
        <v>3</v>
      </c>
      <c r="B16" s="3" t="s">
        <v>10</v>
      </c>
      <c r="C16" s="4" t="str">
        <f>HYPERLINK("http://news.windin.com/ns/bulletin.php?code=5A40604F9F38&amp;id=115619958&amp;type=1","阳光城:关于为子公司保亿丽光置业提供担保的公告")</f>
        <v>阳光城:关于为子公司保亿丽光置业提供担保的公告</v>
      </c>
    </row>
    <row r="17" spans="1:3">
      <c r="A17" s="3" t="s">
        <v>3</v>
      </c>
      <c r="B17" s="3" t="s">
        <v>10</v>
      </c>
      <c r="C17" s="4" t="str">
        <f>HYPERLINK("http://news.windin.com/ns/bulletin.php?code=5BBCACA29F38&amp;id=115619942&amp;type=1","阳光城:关于为参股子公司葛城(南京)房地产提供担保的公告")</f>
        <v>阳光城:关于为参股子公司葛城(南京)房地产提供担保的公告</v>
      </c>
    </row>
    <row r="18" spans="1:3">
      <c r="A18" s="3" t="s">
        <v>3</v>
      </c>
      <c r="B18" s="3" t="s">
        <v>11</v>
      </c>
      <c r="C18" s="4" t="str">
        <f>HYPERLINK("http://news.windin.com/ns/bulletin.php?code=248D876C9F38&amp;id=115619766&amp;type=1","凤竹纺织:2019年年度股东大会决议公告")</f>
        <v>凤竹纺织:2019年年度股东大会决议公告</v>
      </c>
    </row>
    <row r="19" spans="1:3">
      <c r="A19" s="3" t="s">
        <v>3</v>
      </c>
      <c r="B19" s="3" t="s">
        <v>11</v>
      </c>
      <c r="C19" s="4" t="str">
        <f>HYPERLINK("http://news.windin.com/ns/bulletin.php?code=1DF017119F38&amp;id=115619710&amp;type=1","凤竹纺织:2019年年度股东大会法律意见书")</f>
        <v>凤竹纺织:2019年年度股东大会法律意见书</v>
      </c>
    </row>
    <row r="20" spans="1:3">
      <c r="A20" s="3" t="s">
        <v>3</v>
      </c>
      <c r="B20" s="3" t="s">
        <v>12</v>
      </c>
      <c r="C20" s="4" t="str">
        <f>HYPERLINK("http://news.windin.com/ns/bulletin.php?code=206ED7B89F38&amp;id=115619674&amp;type=1","龙溪股份:关于委托理财的进展公告")</f>
        <v>龙溪股份:关于委托理财的进展公告</v>
      </c>
    </row>
    <row r="21" spans="1:3">
      <c r="A21" s="3" t="s">
        <v>3</v>
      </c>
      <c r="B21" s="3" t="s">
        <v>13</v>
      </c>
      <c r="C21" s="4" t="str">
        <f>HYPERLINK("http://news.windin.com/ns/bulletin.php?code=1DFD37C59F38&amp;id=115619666&amp;type=1","福建水泥:关于股东权益变动的提示公告")</f>
        <v>福建水泥:关于股东权益变动的提示公告</v>
      </c>
    </row>
    <row r="22" spans="1:3">
      <c r="A22" s="3" t="s">
        <v>3</v>
      </c>
      <c r="B22" s="3" t="s">
        <v>14</v>
      </c>
      <c r="C22" s="4" t="str">
        <f>HYPERLINK("http://news.windin.com/ns/bulletin.php?code=20C999A49F37&amp;id=115618458&amp;type=1","恒锋信息:关于2018年限制性股票激励计划预留授予第一个限售期解除限售股份上市流通的提示性公告")</f>
        <v>恒锋信息:关于2018年限制性股票激励计划预留授予第一个限售期解除限售股份上市流通的提示性公告</v>
      </c>
    </row>
    <row r="23" spans="1:3">
      <c r="A23" s="3" t="s">
        <v>3</v>
      </c>
      <c r="B23" s="3" t="s">
        <v>15</v>
      </c>
      <c r="C23" s="4" t="str">
        <f>HYPERLINK("http://news.windin.com/ns/bulletin.php?code=1D9CCBF69F30&amp;id=115611024&amp;type=1","昇兴股份:2019年年度权益分派实施公告")</f>
        <v>昇兴股份:2019年年度权益分派实施公告</v>
      </c>
    </row>
    <row r="24" spans="1:3">
      <c r="A24" s="3" t="s">
        <v>3</v>
      </c>
      <c r="B24" s="3" t="s">
        <v>16</v>
      </c>
      <c r="C24" s="4" t="str">
        <f>HYPERLINK("http://news.windin.com/ns/bulletin.php?code=E8B2D5929F2D&amp;id=115608484&amp;type=1","海峡环保:2020年第一次临时股东大会会议资料")</f>
        <v>海峡环保:2020年第一次临时股东大会会议资料</v>
      </c>
    </row>
    <row r="25" spans="1:3">
      <c r="A25" s="3" t="s">
        <v>3</v>
      </c>
      <c r="B25" s="3" t="s">
        <v>17</v>
      </c>
      <c r="C25" s="4" t="str">
        <f>HYPERLINK("http://news.windin.com/ns/bulletin.php?code=E98FE7269F2D&amp;id=115608448&amp;type=1","青山纸业:诉讼进展公告")</f>
        <v>青山纸业:诉讼进展公告</v>
      </c>
    </row>
    <row r="26" spans="1:3">
      <c r="A26" s="3" t="s">
        <v>3</v>
      </c>
      <c r="B26" s="3" t="s">
        <v>18</v>
      </c>
      <c r="C26" s="4" t="str">
        <f>HYPERLINK("http://news.windin.com/ns/bulletin.php?code=CD02DAA89F2D&amp;id=115608340&amp;type=1","宁德时代:非公开发行股票预案(修订稿)")</f>
        <v>宁德时代:非公开发行股票预案(修订稿)</v>
      </c>
    </row>
    <row r="27" spans="1:3">
      <c r="A27" s="3" t="s">
        <v>3</v>
      </c>
      <c r="B27" s="3" t="s">
        <v>18</v>
      </c>
      <c r="C27" s="4" t="str">
        <f>HYPERLINK("http://news.windin.com/ns/bulletin.php?code=D1370C779F2D&amp;id=115608338&amp;type=1","宁德时代:独立董事关于公司第二届董事会第十六次会议相关事项的事前认可意见")</f>
        <v>宁德时代:独立董事关于公司第二届董事会第十六次会议相关事项的事前认可意见</v>
      </c>
    </row>
    <row r="28" spans="1:3">
      <c r="A28" s="3" t="s">
        <v>3</v>
      </c>
      <c r="B28" s="3" t="s">
        <v>18</v>
      </c>
      <c r="C28" s="4" t="str">
        <f>HYPERLINK("http://news.windin.com/ns/bulletin.php?code=D11D4DD89F2D&amp;id=115608330&amp;type=1","宁德时代:独立董事关于公司第二届董事会第十六次会议相关事项的独立意见")</f>
        <v>宁德时代:独立董事关于公司第二届董事会第十六次会议相关事项的独立意见</v>
      </c>
    </row>
    <row r="29" spans="1:3">
      <c r="A29" s="3" t="s">
        <v>3</v>
      </c>
      <c r="B29" s="3" t="s">
        <v>18</v>
      </c>
      <c r="C29" s="4" t="str">
        <f>HYPERLINK("http://news.windin.com/ns/bulletin.php?code=CD5E11D39F2D&amp;id=115608334&amp;type=1","宁德时代:第二届监事会第十二次会议决议公告")</f>
        <v>宁德时代:第二届监事会第十二次会议决议公告</v>
      </c>
    </row>
    <row r="30" spans="1:3">
      <c r="A30" s="3" t="s">
        <v>3</v>
      </c>
      <c r="B30" s="3" t="s">
        <v>18</v>
      </c>
      <c r="C30" s="4" t="str">
        <f>HYPERLINK("http://news.windin.com/ns/bulletin.php?code=CC8042CC9F2D&amp;id=115608332&amp;type=1","宁德时代:关于非公开发行股票预案修订情况说明的公告")</f>
        <v>宁德时代:关于非公开发行股票预案修订情况说明的公告</v>
      </c>
    </row>
    <row r="31" spans="1:3">
      <c r="A31" s="3" t="s">
        <v>3</v>
      </c>
      <c r="B31" s="3" t="s">
        <v>18</v>
      </c>
      <c r="C31" s="4" t="str">
        <f>HYPERLINK("http://news.windin.com/ns/bulletin.php?code=CCB03B399F2D&amp;id=115608328&amp;type=1","宁德时代:关于调整非公开发行股票方案的公告")</f>
        <v>宁德时代:关于调整非公开发行股票方案的公告</v>
      </c>
    </row>
    <row r="32" spans="1:3">
      <c r="A32" s="3" t="s">
        <v>3</v>
      </c>
      <c r="B32" s="3" t="s">
        <v>18</v>
      </c>
      <c r="C32" s="4" t="str">
        <f>HYPERLINK("http://news.windin.com/ns/bulletin.php?code=D19D55209F2D&amp;id=115608324&amp;type=1","宁德时代:关于公司非公开发行股票发审委会议准备工作告知函的回复")</f>
        <v>宁德时代:关于公司非公开发行股票发审委会议准备工作告知函的回复</v>
      </c>
    </row>
    <row r="33" spans="1:3">
      <c r="A33" s="3" t="s">
        <v>3</v>
      </c>
      <c r="B33" s="3" t="s">
        <v>18</v>
      </c>
      <c r="C33" s="4" t="str">
        <f>HYPERLINK("http://news.windin.com/ns/bulletin.php?code=D153EBD39F2D&amp;id=115608320&amp;type=1","宁德时代:关于非公开发行股票摊薄即期回报的风险提示及填补措施(修订稿)的公告")</f>
        <v>宁德时代:关于非公开发行股票摊薄即期回报的风险提示及填补措施(修订稿)的公告</v>
      </c>
    </row>
    <row r="34" spans="1:3">
      <c r="A34" s="3" t="s">
        <v>3</v>
      </c>
      <c r="B34" s="3" t="s">
        <v>19</v>
      </c>
      <c r="C34" s="4" t="str">
        <f>HYPERLINK("http://news.windin.com/ns/bulletin.php?code=CD5E11CD9F2D&amp;id=115608312&amp;type=1","ST冠福:关于实际控制人及其一致行动人所持部分公司股份将被司法拍卖的提示性公告")</f>
        <v>ST冠福:关于实际控制人及其一致行动人所持部分公司股份将被司法拍卖的提示性公告</v>
      </c>
    </row>
    <row r="35" spans="1:3">
      <c r="A35" s="3" t="s">
        <v>3</v>
      </c>
      <c r="B35" s="3" t="s">
        <v>18</v>
      </c>
      <c r="C35" s="4" t="str">
        <f>HYPERLINK("http://news.windin.com/ns/bulletin.php?code=CD02DAA19F2D&amp;id=115608310&amp;type=1","宁德时代:非公开发行股票募集资金使用可行性分析报告(修订稿)")</f>
        <v>宁德时代:非公开发行股票募集资金使用可行性分析报告(修订稿)</v>
      </c>
    </row>
    <row r="36" spans="1:3">
      <c r="A36" s="3" t="s">
        <v>3</v>
      </c>
      <c r="B36" s="3" t="s">
        <v>18</v>
      </c>
      <c r="C36" s="4" t="str">
        <f>HYPERLINK("http://news.windin.com/ns/bulletin.php?code=D11D4DD19F2D&amp;id=115608308&amp;type=1","宁德时代:关于非公开发行股票预案(修订稿)披露的提示性公告")</f>
        <v>宁德时代:关于非公开发行股票预案(修订稿)披露的提示性公告</v>
      </c>
    </row>
    <row r="37" spans="1:3">
      <c r="A37" s="3" t="s">
        <v>3</v>
      </c>
      <c r="B37" s="3" t="s">
        <v>18</v>
      </c>
      <c r="C37" s="4" t="str">
        <f>HYPERLINK("http://news.windin.com/ns/bulletin.php?code=CCB03B339F2D&amp;id=115608306&amp;type=1","宁德时代:第二届董事会第十六次会议决议公告")</f>
        <v>宁德时代:第二届董事会第十六次会议决议公告</v>
      </c>
    </row>
    <row r="38" spans="1:3">
      <c r="A38" s="3" t="s">
        <v>3</v>
      </c>
      <c r="B38" s="3" t="s">
        <v>18</v>
      </c>
      <c r="C38" s="4" t="str">
        <f>HYPERLINK("http://news.windin.com/ns/bulletin.php?code=CC8042C59F2D&amp;id=115608304&amp;type=1","宁德时代:非公开发行股票方案论证分析报告(修订稿)")</f>
        <v>宁德时代:非公开发行股票方案论证分析报告(修订稿)</v>
      </c>
    </row>
    <row r="39" spans="1:3">
      <c r="A39" s="3" t="s">
        <v>3</v>
      </c>
      <c r="B39" s="3" t="s">
        <v>20</v>
      </c>
      <c r="C39" s="4" t="str">
        <f>HYPERLINK("http://news.windin.com/ns/bulletin.php?code=EF6BA2099F2C&amp;id=115607656&amp;type=1","青松股份:关于部分限售股份上市流通的提示性公告")</f>
        <v>青松股份:关于部分限售股份上市流通的提示性公告</v>
      </c>
    </row>
    <row r="40" spans="1:3">
      <c r="A40" s="3" t="s">
        <v>3</v>
      </c>
      <c r="B40" s="3" t="s">
        <v>21</v>
      </c>
      <c r="C40" s="4" t="str">
        <f>HYPERLINK("http://news.windin.com/ns/bulletin.php?code=EBDAB5539F2A&amp;id=115606956&amp;type=1","龙马环卫:关于2020年度使用部分闲置募集资金进行现金管理的进展公告(三)")</f>
        <v>龙马环卫:关于2020年度使用部分闲置募集资金进行现金管理的进展公告(三)</v>
      </c>
    </row>
    <row r="41" spans="1:3">
      <c r="A41" s="3" t="s">
        <v>3</v>
      </c>
      <c r="B41" s="3" t="s">
        <v>22</v>
      </c>
      <c r="C41" s="4" t="str">
        <f>HYPERLINK("http://news.windin.com/ns/bulletin.php?code=22DE30899F23&amp;id=115600270&amp;type=1","三棵树:2020年第一次临时股东大会会议材料")</f>
        <v>三棵树:2020年第一次临时股东大会会议材料</v>
      </c>
    </row>
    <row r="42" spans="1:3">
      <c r="A42" s="5" t="s">
        <v>23</v>
      </c>
      <c r="B42" s="5"/>
      <c r="C42"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chenjie</cp:lastModifiedBy>
  <dcterms:created xsi:type="dcterms:W3CDTF">2020-05-27T14:12:00Z</dcterms:created>
  <dcterms:modified xsi:type="dcterms:W3CDTF">2020-05-27T06:12:43Z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