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<sst xmlns="http://schemas.openxmlformats.org/spreadsheetml/2006/main" count="92" uniqueCount="26">
  <si>
    <t>公告日期</t>
  </si>
  <si>
    <t>证券代码</t>
  </si>
  <si>
    <t>公告标题</t>
  </si>
  <si>
    <t>2020-05-28</t>
  </si>
  <si>
    <t>300299.SZ</t>
  </si>
  <si>
    <t>300436.SZ</t>
  </si>
  <si>
    <t>000536.SZ</t>
  </si>
  <si>
    <t>000671.SZ</t>
  </si>
  <si>
    <t>000547.SZ</t>
  </si>
  <si>
    <t>002639.SZ</t>
  </si>
  <si>
    <t>002509.SZ</t>
  </si>
  <si>
    <t>002300.SZ</t>
  </si>
  <si>
    <t>002679.SZ</t>
  </si>
  <si>
    <t>600802.SH</t>
  </si>
  <si>
    <t>002674.SZ</t>
  </si>
  <si>
    <t>300062.SZ</t>
  </si>
  <si>
    <t>000592.SZ</t>
  </si>
  <si>
    <t>603678.SH</t>
  </si>
  <si>
    <t>603686.SH</t>
  </si>
  <si>
    <t>600734.SH</t>
  </si>
  <si>
    <t>300650.SZ</t>
  </si>
  <si>
    <t>600483.SH</t>
  </si>
  <si>
    <t>603696.SH</t>
  </si>
  <si>
    <t>603826.SH</t>
  </si>
  <si>
    <t>600693.SH</t>
  </si>
  <si>
    <t>数据来源：Wind</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</si>
</sst>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b/>
      <sz val="13"/>
      <color theme="3"/>
      <name val="宋体"/>
      <charset val="134"/>
      <scheme val="minor"/>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5" fillId="0" borderId="0" applyFont="0" applyFill="0" applyBorder="0" applyAlignment="0" applyProtection="0">
      <alignment vertical="center"/>
    </xf>
    <xf numFmtId="0" fontId="8" fillId="19" borderId="0" applyNumberFormat="0" applyBorder="0" applyAlignment="0" applyProtection="0">
      <alignment vertical="center"/>
    </xf>
    <xf numFmtId="0" fontId="14" fillId="15"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8" fillId="10" borderId="0" applyNumberFormat="0" applyBorder="0" applyAlignment="0" applyProtection="0">
      <alignment vertical="center"/>
    </xf>
    <xf numFmtId="0" fontId="10" fillId="6" borderId="0" applyNumberFormat="0" applyBorder="0" applyAlignment="0" applyProtection="0">
      <alignment vertical="center"/>
    </xf>
    <xf numFmtId="43" fontId="5" fillId="0" borderId="0" applyFont="0" applyFill="0" applyBorder="0" applyAlignment="0" applyProtection="0">
      <alignment vertical="center"/>
    </xf>
    <xf numFmtId="0" fontId="12" fillId="22" borderId="0" applyNumberFormat="0" applyBorder="0" applyAlignment="0" applyProtection="0">
      <alignment vertical="center"/>
    </xf>
    <xf numFmtId="0" fontId="1" fillId="0" borderId="0" applyNumberFormat="0" applyFill="0" applyBorder="0" applyAlignment="0" applyProtection="0">
      <alignment vertical="center"/>
    </xf>
    <xf numFmtId="9" fontId="5" fillId="0" borderId="0" applyFont="0" applyFill="0" applyBorder="0" applyAlignment="0" applyProtection="0">
      <alignment vertical="center"/>
    </xf>
    <xf numFmtId="0" fontId="18" fillId="0" borderId="0" applyNumberFormat="0" applyFill="0" applyBorder="0" applyAlignment="0" applyProtection="0">
      <alignment vertical="center"/>
    </xf>
    <xf numFmtId="0" fontId="5" fillId="2" borderId="3" applyNumberFormat="0" applyFont="0" applyAlignment="0" applyProtection="0">
      <alignment vertical="center"/>
    </xf>
    <xf numFmtId="0" fontId="12" fillId="14" borderId="0" applyNumberFormat="0" applyBorder="0" applyAlignment="0" applyProtection="0">
      <alignment vertical="center"/>
    </xf>
    <xf numFmtId="0" fontId="9"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6" fillId="0" borderId="2" applyNumberFormat="0" applyFill="0" applyAlignment="0" applyProtection="0">
      <alignment vertical="center"/>
    </xf>
    <xf numFmtId="0" fontId="3" fillId="0" borderId="2" applyNumberFormat="0" applyFill="0" applyAlignment="0" applyProtection="0">
      <alignment vertical="center"/>
    </xf>
    <xf numFmtId="0" fontId="12" fillId="21" borderId="0" applyNumberFormat="0" applyBorder="0" applyAlignment="0" applyProtection="0">
      <alignment vertical="center"/>
    </xf>
    <xf numFmtId="0" fontId="9" fillId="0" borderId="8" applyNumberFormat="0" applyFill="0" applyAlignment="0" applyProtection="0">
      <alignment vertical="center"/>
    </xf>
    <xf numFmtId="0" fontId="12" fillId="13" borderId="0" applyNumberFormat="0" applyBorder="0" applyAlignment="0" applyProtection="0">
      <alignment vertical="center"/>
    </xf>
    <xf numFmtId="0" fontId="20" fillId="18" borderId="9" applyNumberFormat="0" applyAlignment="0" applyProtection="0">
      <alignment vertical="center"/>
    </xf>
    <xf numFmtId="0" fontId="15" fillId="18" borderId="5" applyNumberFormat="0" applyAlignment="0" applyProtection="0">
      <alignment vertical="center"/>
    </xf>
    <xf numFmtId="0" fontId="11" fillId="9" borderId="4" applyNumberFormat="0" applyAlignment="0" applyProtection="0">
      <alignment vertical="center"/>
    </xf>
    <xf numFmtId="0" fontId="8" fillId="32" borderId="0" applyNumberFormat="0" applyBorder="0" applyAlignment="0" applyProtection="0">
      <alignment vertical="center"/>
    </xf>
    <xf numFmtId="0" fontId="12" fillId="25" borderId="0" applyNumberFormat="0" applyBorder="0" applyAlignment="0" applyProtection="0">
      <alignment vertical="center"/>
    </xf>
    <xf numFmtId="0" fontId="16" fillId="0" borderId="6" applyNumberFormat="0" applyFill="0" applyAlignment="0" applyProtection="0">
      <alignment vertical="center"/>
    </xf>
    <xf numFmtId="0" fontId="19" fillId="0" borderId="7" applyNumberFormat="0" applyFill="0" applyAlignment="0" applyProtection="0">
      <alignment vertical="center"/>
    </xf>
    <xf numFmtId="0" fontId="21" fillId="31" borderId="0" applyNumberFormat="0" applyBorder="0" applyAlignment="0" applyProtection="0">
      <alignment vertical="center"/>
    </xf>
    <xf numFmtId="0" fontId="13" fillId="12" borderId="0" applyNumberFormat="0" applyBorder="0" applyAlignment="0" applyProtection="0">
      <alignment vertical="center"/>
    </xf>
    <xf numFmtId="0" fontId="8" fillId="17" borderId="0" applyNumberFormat="0" applyBorder="0" applyAlignment="0" applyProtection="0">
      <alignment vertical="center"/>
    </xf>
    <xf numFmtId="0" fontId="12" fillId="28"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30" borderId="0" applyNumberFormat="0" applyBorder="0" applyAlignment="0" applyProtection="0">
      <alignment vertical="center"/>
    </xf>
    <xf numFmtId="0" fontId="8" fillId="5" borderId="0" applyNumberFormat="0" applyBorder="0" applyAlignment="0" applyProtection="0">
      <alignment vertical="center"/>
    </xf>
    <xf numFmtId="0" fontId="12" fillId="27" borderId="0" applyNumberFormat="0" applyBorder="0" applyAlignment="0" applyProtection="0">
      <alignment vertical="center"/>
    </xf>
    <xf numFmtId="0" fontId="12" fillId="24" borderId="0" applyNumberFormat="0" applyBorder="0" applyAlignment="0" applyProtection="0">
      <alignment vertical="center"/>
    </xf>
    <xf numFmtId="0" fontId="8" fillId="29" borderId="0" applyNumberFormat="0" applyBorder="0" applyAlignment="0" applyProtection="0">
      <alignment vertical="center"/>
    </xf>
    <xf numFmtId="0" fontId="8" fillId="4" borderId="0" applyNumberFormat="0" applyBorder="0" applyAlignment="0" applyProtection="0">
      <alignment vertical="center"/>
    </xf>
    <xf numFmtId="0" fontId="12" fillId="26" borderId="0" applyNumberFormat="0" applyBorder="0" applyAlignment="0" applyProtection="0">
      <alignment vertical="center"/>
    </xf>
    <xf numFmtId="0" fontId="8" fillId="7" borderId="0" applyNumberFormat="0" applyBorder="0" applyAlignment="0" applyProtection="0">
      <alignment vertical="center"/>
    </xf>
    <xf numFmtId="0" fontId="12" fillId="20" borderId="0" applyNumberFormat="0" applyBorder="0" applyAlignment="0" applyProtection="0">
      <alignment vertical="center"/>
    </xf>
    <xf numFmtId="0" fontId="12" fillId="23" borderId="0" applyNumberFormat="0" applyBorder="0" applyAlignment="0" applyProtection="0">
      <alignment vertical="center"/>
    </xf>
    <xf numFmtId="0" fontId="8" fillId="3" borderId="0" applyNumberFormat="0" applyBorder="0" applyAlignment="0" applyProtection="0">
      <alignment vertical="center"/>
    </xf>
    <xf numFmtId="0" fontId="12" fillId="11"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6"/>
  <sheetViews>
    <sheetView tabSelected="1" workbookViewId="0">
      <pane xSplit="2" ySplit="1" topLeftCell="C39" activePane="bottomRight" state="frozen"/>
      <selection/>
      <selection pane="topRight"/>
      <selection pane="bottomLeft"/>
      <selection pane="bottomRight" activeCell="A46" sqref="A46:A70"/>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HYPERLINK("http://news.windin.com/ns/bulletin.php?code=4215E75DA0F6&amp;id=115745628&amp;type=1","富春股份:关注函")</f>
        <v>富春股份:关注函</v>
      </c>
    </row>
    <row r="3" spans="1:3">
      <c r="A3" s="3" t="s">
        <v>3</v>
      </c>
      <c r="B3" s="3" t="s">
        <v>5</v>
      </c>
      <c r="C3" s="4" t="str">
        <f>HYPERLINK("http://news.windin.com/ns/bulletin.php?code=52D33E8BA095&amp;id=115702374&amp;type=1","广生堂:关于乙肝治疗全球创新药GST-HG141临床试验首例受试者成功入组的公告")</f>
        <v>广生堂:关于乙肝治疗全球创新药GST-HG141临床试验首例受试者成功入组的公告</v>
      </c>
    </row>
    <row r="4" spans="1:3">
      <c r="A4" s="3" t="s">
        <v>3</v>
      </c>
      <c r="B4" s="3" t="s">
        <v>6</v>
      </c>
      <c r="C4" s="4" t="str">
        <f>HYPERLINK("http://news.windin.com/ns/bulletin.php?code=CD53579FA018&amp;id=115684710&amp;type=1","*ST华映:关于延期回复深圳证券交易所年报问询函的公告")</f>
        <v>*ST华映:关于延期回复深圳证券交易所年报问询函的公告</v>
      </c>
    </row>
    <row r="5" spans="1:3">
      <c r="A5" s="3" t="s">
        <v>3</v>
      </c>
      <c r="B5" s="3" t="s">
        <v>7</v>
      </c>
      <c r="C5" s="4" t="str">
        <f>HYPERLINK("http://news.windin.com/ns/bulletin.php?code=21A8FCA3A018&amp;id=115684516&amp;type=1","阳光城:第十届董事局第二次会议决议公告")</f>
        <v>阳光城:第十届董事局第二次会议决议公告</v>
      </c>
    </row>
    <row r="6" spans="1:3">
      <c r="A6" s="3" t="s">
        <v>3</v>
      </c>
      <c r="B6" s="3" t="s">
        <v>7</v>
      </c>
      <c r="C6" s="4" t="str">
        <f>HYPERLINK("http://news.windin.com/ns/bulletin.php?code=1CB11D15A018&amp;id=115684510&amp;type=1","阳光城:关于召开2020年第八次临时股东大会的通知")</f>
        <v>阳光城:关于召开2020年第八次临时股东大会的通知</v>
      </c>
    </row>
    <row r="7" spans="1:3">
      <c r="A7" s="3" t="s">
        <v>3</v>
      </c>
      <c r="B7" s="3" t="s">
        <v>7</v>
      </c>
      <c r="C7" s="4" t="str">
        <f>HYPERLINK("http://news.windin.com/ns/bulletin.php?code=222D1F9AA018&amp;id=115684512&amp;type=1","阳光城:关于为子公司长兴万益投资提供担保的公告")</f>
        <v>阳光城:关于为子公司长兴万益投资提供担保的公告</v>
      </c>
    </row>
    <row r="8" spans="1:3">
      <c r="A8" s="3" t="s">
        <v>3</v>
      </c>
      <c r="B8" s="3" t="s">
        <v>7</v>
      </c>
      <c r="C8" s="4" t="str">
        <f>HYPERLINK("http://news.windin.com/ns/bulletin.php?code=21ADF72BA018&amp;id=115684492&amp;type=1","阳光城:2020年度第一期短期融资券发行结果公告")</f>
        <v>阳光城:2020年度第一期短期融资券发行结果公告</v>
      </c>
    </row>
    <row r="9" spans="1:3">
      <c r="A9" s="3" t="s">
        <v>3</v>
      </c>
      <c r="B9" s="3" t="s">
        <v>7</v>
      </c>
      <c r="C9" s="4" t="str">
        <f>HYPERLINK("http://news.windin.com/ns/bulletin.php?code=21A8FC9CA018&amp;id=115684490&amp;type=1","阳光城:关于为子公司柳州桂鼎房地产提供担保的公告")</f>
        <v>阳光城:关于为子公司柳州桂鼎房地产提供担保的公告</v>
      </c>
    </row>
    <row r="10" spans="1:3">
      <c r="A10" s="3" t="s">
        <v>3</v>
      </c>
      <c r="B10" s="3" t="s">
        <v>8</v>
      </c>
      <c r="C10" s="4" t="str">
        <f>HYPERLINK("http://news.windin.com/ns/bulletin.php?code=DA4A7D95A016&amp;id=115684284&amp;type=1","航天发展:监事会议事规则(2020年5月)")</f>
        <v>航天发展:监事会议事规则(2020年5月)</v>
      </c>
    </row>
    <row r="11" spans="1:3">
      <c r="A11" s="3" t="s">
        <v>3</v>
      </c>
      <c r="B11" s="3" t="s">
        <v>8</v>
      </c>
      <c r="C11" s="4" t="str">
        <f>HYPERLINK("http://news.windin.com/ns/bulletin.php?code=DA685368A016&amp;id=115684276&amp;type=1","航天发展:对外担保管理制度(2020年5月)")</f>
        <v>航天发展:对外担保管理制度(2020年5月)</v>
      </c>
    </row>
    <row r="12" spans="1:3">
      <c r="A12" s="3" t="s">
        <v>3</v>
      </c>
      <c r="B12" s="3" t="s">
        <v>8</v>
      </c>
      <c r="C12" s="4" t="str">
        <f>HYPERLINK("http://news.windin.com/ns/bulletin.php?code=DA2B0102A016&amp;id=115684274&amp;type=1","航天发展:2019年度股东大会决议公告")</f>
        <v>航天发展:2019年度股东大会决议公告</v>
      </c>
    </row>
    <row r="13" spans="1:3">
      <c r="A13" s="3" t="s">
        <v>3</v>
      </c>
      <c r="B13" s="3" t="s">
        <v>8</v>
      </c>
      <c r="C13" s="4" t="str">
        <f>HYPERLINK("http://news.windin.com/ns/bulletin.php?code=D37C2745A016&amp;id=115684244&amp;type=1","航天发展:公司章程(2020年5月)")</f>
        <v>航天发展:公司章程(2020年5月)</v>
      </c>
    </row>
    <row r="14" spans="1:3">
      <c r="A14" s="3" t="s">
        <v>3</v>
      </c>
      <c r="B14" s="3" t="s">
        <v>8</v>
      </c>
      <c r="C14" s="4" t="str">
        <f>HYPERLINK("http://news.windin.com/ns/bulletin.php?code=D4434700A016&amp;id=115684208&amp;type=1","航天发展:股东大会议事规则(2020年5月)")</f>
        <v>航天发展:股东大会议事规则(2020年5月)</v>
      </c>
    </row>
    <row r="15" spans="1:3">
      <c r="A15" s="3" t="s">
        <v>3</v>
      </c>
      <c r="B15" s="3" t="s">
        <v>8</v>
      </c>
      <c r="C15" s="4" t="str">
        <f>HYPERLINK("http://news.windin.com/ns/bulletin.php?code=D42C5CF4A016&amp;id=115684206&amp;type=1","航天发展:募集资金管理办法(2020年5月)")</f>
        <v>航天发展:募集资金管理办法(2020年5月)</v>
      </c>
    </row>
    <row r="16" spans="1:3">
      <c r="A16" s="3" t="s">
        <v>3</v>
      </c>
      <c r="B16" s="3" t="s">
        <v>8</v>
      </c>
      <c r="C16" s="4" t="str">
        <f>HYPERLINK("http://news.windin.com/ns/bulletin.php?code=D3EC1B73A016&amp;id=115684202&amp;type=1","航天发展:董事会议事规则(2020年5月)")</f>
        <v>航天发展:董事会议事规则(2020年5月)</v>
      </c>
    </row>
    <row r="17" spans="1:3">
      <c r="A17" s="3" t="s">
        <v>3</v>
      </c>
      <c r="B17" s="3" t="s">
        <v>8</v>
      </c>
      <c r="C17" s="4" t="str">
        <f>HYPERLINK("http://news.windin.com/ns/bulletin.php?code=D3B134BEA016&amp;id=115684200&amp;type=1","航天发展:2019年股东大会的法律意见书")</f>
        <v>航天发展:2019年股东大会的法律意见书</v>
      </c>
    </row>
    <row r="18" spans="1:3">
      <c r="A18" s="3" t="s">
        <v>3</v>
      </c>
      <c r="B18" s="3" t="s">
        <v>8</v>
      </c>
      <c r="C18" s="4" t="str">
        <f>HYPERLINK("http://news.windin.com/ns/bulletin.php?code=D3AAEFF4A016&amp;id=115684198&amp;type=1","航天发展:关联交易决策制度(2020年5月)")</f>
        <v>航天发展:关联交易决策制度(2020年5月)</v>
      </c>
    </row>
    <row r="19" spans="1:3">
      <c r="A19" s="3" t="s">
        <v>3</v>
      </c>
      <c r="B19" s="3" t="s">
        <v>8</v>
      </c>
      <c r="C19" s="4" t="str">
        <f>HYPERLINK("http://news.windin.com/ns/bulletin.php?code=D37C2733A016&amp;id=115684192&amp;type=1","航天发展:独立董事制度(2020年5月)")</f>
        <v>航天发展:独立董事制度(2020年5月)</v>
      </c>
    </row>
    <row r="20" spans="1:3">
      <c r="A20" s="3" t="s">
        <v>3</v>
      </c>
      <c r="B20" s="3" t="s">
        <v>9</v>
      </c>
      <c r="C20" s="4" t="str">
        <f>HYPERLINK("http://news.windin.com/ns/bulletin.php?code=0C25F9F2A014&amp;id=115683780&amp;type=1","雪人股份:关于获得政府补助的公告")</f>
        <v>雪人股份:关于获得政府补助的公告</v>
      </c>
    </row>
    <row r="21" spans="1:3">
      <c r="A21" s="3" t="s">
        <v>3</v>
      </c>
      <c r="B21" s="3" t="s">
        <v>10</v>
      </c>
      <c r="C21" s="4" t="str">
        <f>HYPERLINK("http://news.windin.com/ns/bulletin.php?code=B6AF6B06A012&amp;id=115683132&amp;type=1","天广中茂:关于公司股票终止上市的公告")</f>
        <v>天广中茂:关于公司股票终止上市的公告</v>
      </c>
    </row>
    <row r="22" spans="1:3">
      <c r="A22" s="3" t="s">
        <v>3</v>
      </c>
      <c r="B22" s="3" t="s">
        <v>10</v>
      </c>
      <c r="C22" s="4" t="str">
        <f>HYPERLINK("http://news.windin.com/ns/bulletin.php?code=B8ABD131A012&amp;id=115683128&amp;type=1","天广中茂:关于公司股票进入退市整理期交易的公告")</f>
        <v>天广中茂:关于公司股票进入退市整理期交易的公告</v>
      </c>
    </row>
    <row r="23" spans="1:3">
      <c r="A23" s="3" t="s">
        <v>3</v>
      </c>
      <c r="B23" s="3" t="s">
        <v>11</v>
      </c>
      <c r="C23" s="4" t="str">
        <f>HYPERLINK("http://news.windin.com/ns/bulletin.php?code=E213BF7CA00A&amp;id=115679556&amp;type=1","太阳电缆:2019年度股东大会决议公告")</f>
        <v>太阳电缆:2019年度股东大会决议公告</v>
      </c>
    </row>
    <row r="24" spans="1:3">
      <c r="A24" s="3" t="s">
        <v>3</v>
      </c>
      <c r="B24" s="3" t="s">
        <v>11</v>
      </c>
      <c r="C24" s="4" t="str">
        <f>HYPERLINK("http://news.windin.com/ns/bulletin.php?code=E20F2044A00A&amp;id=115679542&amp;type=1","太阳电缆:2019年度股东大会的法律意见书")</f>
        <v>太阳电缆:2019年度股东大会的法律意见书</v>
      </c>
    </row>
    <row r="25" spans="1:3">
      <c r="A25" s="3" t="s">
        <v>3</v>
      </c>
      <c r="B25" s="3" t="s">
        <v>12</v>
      </c>
      <c r="C25" s="4" t="str">
        <f>HYPERLINK("http://news.windin.com/ns/bulletin.php?code=E088B8EEA00A&amp;id=115679540&amp;type=1","福建金森:2019年年度股东大会决议公告")</f>
        <v>福建金森:2019年年度股东大会决议公告</v>
      </c>
    </row>
    <row r="26" spans="1:3">
      <c r="A26" s="3" t="s">
        <v>3</v>
      </c>
      <c r="B26" s="3" t="s">
        <v>12</v>
      </c>
      <c r="C26" s="4" t="str">
        <f>HYPERLINK("http://news.windin.com/ns/bulletin.php?code=E169FE37A00A&amp;id=115679534&amp;type=1","福建金森:2019年年度股东大会的法律意见")</f>
        <v>福建金森:2019年年度股东大会的法律意见</v>
      </c>
    </row>
    <row r="27" spans="1:3">
      <c r="A27" s="3" t="s">
        <v>3</v>
      </c>
      <c r="B27" s="3" t="s">
        <v>13</v>
      </c>
      <c r="C27" s="4" t="str">
        <f>HYPERLINK("http://news.windin.com/ns/bulletin.php?code=C24FB576A009&amp;id=115678902&amp;type=1","福建水泥:华兴会计师事务所《关于对福建水泥股份有限公司2019年年度报告的信息披露监管问询函》的回复")</f>
        <v>福建水泥:华兴会计师事务所《关于对福建水泥股份有限公司2019年年度报告的信息披露监管问询函》的回复</v>
      </c>
    </row>
    <row r="28" spans="1:3">
      <c r="A28" s="3" t="s">
        <v>3</v>
      </c>
      <c r="B28" s="3" t="s">
        <v>13</v>
      </c>
      <c r="C28" s="4" t="str">
        <f>HYPERLINK("http://news.windin.com/ns/bulletin.php?code=BFB501FDA009&amp;id=115678896&amp;type=1","福建水泥:关于上证所对公司2019年年度报告信息披露监管问询函的回复公告")</f>
        <v>福建水泥:关于上证所对公司2019年年度报告信息披露监管问询函的回复公告</v>
      </c>
    </row>
    <row r="29" spans="1:3">
      <c r="A29" s="3" t="s">
        <v>3</v>
      </c>
      <c r="B29" s="3" t="s">
        <v>14</v>
      </c>
      <c r="C29" s="4" t="str">
        <f>HYPERLINK("http://news.windin.com/ns/bulletin.php?code=EBD5D5F9A007&amp;id=115678028&amp;type=1","兴业科技:关于为全资子公司提供担保的进展公告(一)")</f>
        <v>兴业科技:关于为全资子公司提供担保的进展公告(一)</v>
      </c>
    </row>
    <row r="30" spans="1:3">
      <c r="A30" s="3" t="s">
        <v>3</v>
      </c>
      <c r="B30" s="3" t="s">
        <v>15</v>
      </c>
      <c r="C30" s="4" t="str">
        <f>HYPERLINK("http://news.windin.com/ns/bulletin.php?code=0FA64B5FA006&amp;id=115676978&amp;type=1","中能电气:2020年第一次临时股东大会决议公告")</f>
        <v>中能电气:2020年第一次临时股东大会决议公告</v>
      </c>
    </row>
    <row r="31" spans="1:3">
      <c r="A31" s="3" t="s">
        <v>3</v>
      </c>
      <c r="B31" s="3" t="s">
        <v>15</v>
      </c>
      <c r="C31" s="4" t="str">
        <f>HYPERLINK("http://news.windin.com/ns/bulletin.php?code=0FA64B58A006&amp;id=115676960&amp;type=1","中能电气:关于持股5%以上股东协议转让股份完成过户登记的公告")</f>
        <v>中能电气:关于持股5%以上股东协议转让股份完成过户登记的公告</v>
      </c>
    </row>
    <row r="32" spans="1:3">
      <c r="A32" s="3" t="s">
        <v>3</v>
      </c>
      <c r="B32" s="3" t="s">
        <v>15</v>
      </c>
      <c r="C32" s="4" t="str">
        <f>HYPERLINK("http://news.windin.com/ns/bulletin.php?code=1087AB7CA006&amp;id=115676968&amp;type=1","中能电气:2020年第一次临时股东大会之法律意见书")</f>
        <v>中能电气:2020年第一次临时股东大会之法律意见书</v>
      </c>
    </row>
    <row r="33" spans="1:3">
      <c r="A33" s="3" t="s">
        <v>3</v>
      </c>
      <c r="B33" s="3" t="s">
        <v>16</v>
      </c>
      <c r="C33" s="4" t="str">
        <f>HYPERLINK("http://news.windin.com/ns/bulletin.php?code=1056C918A006&amp;id=115676948&amp;type=1","平潭发展:关于公司控股股东所持部分股份可能被动减持的预披露公告")</f>
        <v>平潭发展:关于公司控股股东所持部分股份可能被动减持的预披露公告</v>
      </c>
    </row>
    <row r="34" spans="1:3">
      <c r="A34" s="3" t="s">
        <v>3</v>
      </c>
      <c r="B34" s="3" t="s">
        <v>17</v>
      </c>
      <c r="C34" s="4" t="str">
        <f>HYPERLINK("http://news.windin.com/ns/bulletin.php?code=16170B78A004&amp;id=115675734&amp;type=1","火炬电子:公开发行可转换公司债券之网上中签率及优先配售结果公告")</f>
        <v>火炬电子:公开发行可转换公司债券之网上中签率及优先配售结果公告</v>
      </c>
    </row>
    <row r="35" spans="1:3">
      <c r="A35" s="3" t="s">
        <v>3</v>
      </c>
      <c r="B35" s="3" t="s">
        <v>18</v>
      </c>
      <c r="C35" s="4" t="str">
        <f>HYPERLINK("http://news.windin.com/ns/bulletin.php?code=7F6242409FFF&amp;id=115672182&amp;type=1","龙马环卫:关于2020年度为子公司融资提供担保的进展情况公告(一)")</f>
        <v>龙马环卫:关于2020年度为子公司融资提供担保的进展情况公告(一)</v>
      </c>
    </row>
    <row r="36" spans="1:3">
      <c r="A36" s="3" t="s">
        <v>3</v>
      </c>
      <c r="B36" s="3" t="s">
        <v>19</v>
      </c>
      <c r="C36" s="4" t="str">
        <f>HYPERLINK("http://news.windin.com/ns/bulletin.php?code=7EC67B059FFF&amp;id=115672170&amp;type=1","实达集团:关于公司股票可能被实施退市风险警示的风险提示公告")</f>
        <v>实达集团:关于公司股票可能被实施退市风险警示的风险提示公告</v>
      </c>
    </row>
    <row r="37" spans="1:3">
      <c r="A37" s="3" t="s">
        <v>3</v>
      </c>
      <c r="B37" s="3" t="s">
        <v>18</v>
      </c>
      <c r="C37" s="4" t="str">
        <f>HYPERLINK("http://news.windin.com/ns/bulletin.php?code=80FD69909FFF&amp;id=115672166&amp;type=1","龙马环卫:关于控股股东部分股份解除质押的公告")</f>
        <v>龙马环卫:关于控股股东部分股份解除质押的公告</v>
      </c>
    </row>
    <row r="38" spans="1:3">
      <c r="A38" s="3" t="s">
        <v>3</v>
      </c>
      <c r="B38" s="3" t="s">
        <v>20</v>
      </c>
      <c r="C38" s="4" t="str">
        <f>HYPERLINK("http://news.windin.com/ns/bulletin.php?code=1E9B86A09FFE&amp;id=115671348&amp;type=1","太龙照明:简式权益变动报告书")</f>
        <v>太龙照明:简式权益变动报告书</v>
      </c>
    </row>
    <row r="39" spans="1:3">
      <c r="A39" s="3" t="s">
        <v>3</v>
      </c>
      <c r="B39" s="3" t="s">
        <v>20</v>
      </c>
      <c r="C39" s="4" t="str">
        <f>HYPERLINK("http://news.windin.com/ns/bulletin.php?code=16D61D749FFE&amp;id=115671312&amp;type=1","太龙照明:关于股东权益变动的提示性公告")</f>
        <v>太龙照明:关于股东权益变动的提示性公告</v>
      </c>
    </row>
    <row r="40" spans="1:3">
      <c r="A40" s="3" t="s">
        <v>3</v>
      </c>
      <c r="B40" s="3" t="s">
        <v>21</v>
      </c>
      <c r="C40" s="4" t="str">
        <f>HYPERLINK("http://news.windin.com/ns/bulletin.php?code=D421AA929FF1&amp;id=115663312&amp;type=1","福能股份:平安证券关于福能股份发行股份购买资产暨关联交易资产过户情况之独立财务顾问核查意见")</f>
        <v>福能股份:平安证券关于福能股份发行股份购买资产暨关联交易资产过户情况之独立财务顾问核查意见</v>
      </c>
    </row>
    <row r="41" spans="1:3">
      <c r="A41" s="3" t="s">
        <v>3</v>
      </c>
      <c r="B41" s="3" t="s">
        <v>21</v>
      </c>
      <c r="C41" s="4" t="str">
        <f>HYPERLINK("http://news.windin.com/ns/bulletin.php?code=D19B6C619FF1&amp;id=115663286&amp;type=1","福能股份:北京国枫关于福能股份发行股份购买资产暨关联交易之标的资产过户情况的法律意见书")</f>
        <v>福能股份:北京国枫关于福能股份发行股份购买资产暨关联交易之标的资产过户情况的法律意见书</v>
      </c>
    </row>
    <row r="42" spans="1:3">
      <c r="A42" s="3" t="s">
        <v>3</v>
      </c>
      <c r="B42" s="3" t="s">
        <v>21</v>
      </c>
      <c r="C42" s="4" t="str">
        <f>HYPERLINK("http://news.windin.com/ns/bulletin.php?code=D314ADA39FF1&amp;id=115663272&amp;type=1","福能股份:关于发行股份购买资产暨关联交易之标的资产过户完成的公告")</f>
        <v>福能股份:关于发行股份购买资产暨关联交易之标的资产过户完成的公告</v>
      </c>
    </row>
    <row r="43" spans="1:3">
      <c r="A43" s="3" t="s">
        <v>3</v>
      </c>
      <c r="B43" s="3" t="s">
        <v>22</v>
      </c>
      <c r="C43" s="4" t="str">
        <f>HYPERLINK("http://news.windin.com/ns/bulletin.php?code=354BC8D09FEC&amp;id=115659968&amp;type=1","安记食品:关于董监高集中竞价减持股份进展公告")</f>
        <v>安记食品:关于董监高集中竞价减持股份进展公告</v>
      </c>
    </row>
    <row r="44" spans="1:3">
      <c r="A44" s="3" t="s">
        <v>3</v>
      </c>
      <c r="B44" s="3" t="s">
        <v>23</v>
      </c>
      <c r="C44" s="4" t="str">
        <f>HYPERLINK("http://news.windin.com/ns/bulletin.php?code=359570B69FEC&amp;id=115659962&amp;type=1","坤彩科技:关于股东部分股份质押的公告")</f>
        <v>坤彩科技:关于股东部分股份质押的公告</v>
      </c>
    </row>
    <row r="45" spans="1:3">
      <c r="A45" s="3" t="s">
        <v>3</v>
      </c>
      <c r="B45" s="3" t="s">
        <v>24</v>
      </c>
      <c r="C45" s="4" t="str">
        <f>HYPERLINK("http://news.windin.com/ns/bulletin.php?code=34E65E3A9FEC&amp;id=115659924&amp;type=1","东百集团:关于控股股东部分股份质押公告")</f>
        <v>东百集团:关于控股股东部分股份质押公告</v>
      </c>
    </row>
    <row r="46" spans="1:3">
      <c r="A46" s="5" t="s">
        <v>25</v>
      </c>
      <c r="B46" s="5"/>
      <c r="C46"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chenjie</cp:lastModifiedBy>
  <dcterms:created xsi:type="dcterms:W3CDTF">2020-05-29T16:31:00Z</dcterms:created>
  <dcterms:modified xsi:type="dcterms:W3CDTF">2020-05-29T08:32:06Z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