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<sst xmlns="http://schemas.openxmlformats.org/spreadsheetml/2006/main" count="132" uniqueCount="36">
  <si>
    <t>公告日期</t>
  </si>
  <si>
    <t>证券代码</t>
  </si>
  <si>
    <t>公告标题</t>
  </si>
  <si>
    <t>2020-06-30</t>
  </si>
  <si>
    <t>000671.SZ</t>
  </si>
  <si>
    <t>300436.SZ</t>
  </si>
  <si>
    <t>002174.SZ</t>
  </si>
  <si>
    <t>002517.SZ</t>
  </si>
  <si>
    <t>002093.SZ</t>
  </si>
  <si>
    <t>002509.SZ</t>
  </si>
  <si>
    <t>300132.SZ</t>
  </si>
  <si>
    <t>300605.SZ</t>
  </si>
  <si>
    <t>300648.SZ</t>
  </si>
  <si>
    <t>603933.SH</t>
  </si>
  <si>
    <t>300750.SZ</t>
  </si>
  <si>
    <t>000536.SZ</t>
  </si>
  <si>
    <t>002752.SZ</t>
  </si>
  <si>
    <t>002868.SZ</t>
  </si>
  <si>
    <t>603363.SH</t>
  </si>
  <si>
    <t>601166.SH</t>
  </si>
  <si>
    <t>300525.SZ</t>
  </si>
  <si>
    <t>002029.SZ</t>
  </si>
  <si>
    <t>000732.SZ</t>
  </si>
  <si>
    <t>601377.SH</t>
  </si>
  <si>
    <t>000663.SZ</t>
  </si>
  <si>
    <t>600388.SH</t>
  </si>
  <si>
    <t>600033.SH</t>
  </si>
  <si>
    <t>600592.SH</t>
  </si>
  <si>
    <t>000592.SZ</t>
  </si>
  <si>
    <t>600436.SH</t>
  </si>
  <si>
    <t>600103.SH</t>
  </si>
  <si>
    <t>603737.SH</t>
  </si>
  <si>
    <t>000993.SZ</t>
  </si>
  <si>
    <t>600493.SH</t>
  </si>
  <si>
    <t>600203.SH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</si>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</sst>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6"/>
  <sheetViews>
    <sheetView tabSelected="1" workbookViewId="0">
      <pane xSplit="2" ySplit="1" topLeftCell="C2" activePane="bottomRight" state="frozen"/>
      <selection/>
      <selection pane="topRight"/>
      <selection pane="bottomLeft"/>
      <selection pane="bottomRight" activeCell="A66" sqref="A66:A138"/>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HYPERLINK("http://news.windin.com/ns/bulletin.php?code=B8A005C3BA0F&amp;id=116892282&amp;type=1","阳光城:关于为参股子公司宜春中冶置业提供担保的公告")</f>
        <v>阳光城:关于为参股子公司宜春中冶置业提供担保的公告</v>
      </c>
    </row>
    <row r="3" spans="1:3">
      <c r="A3" s="3" t="s">
        <v>3</v>
      </c>
      <c r="B3" s="3" t="s">
        <v>4</v>
      </c>
      <c r="C3" s="4" t="str">
        <f>HYPERLINK("http://news.windin.com/ns/bulletin.php?code=94842C0BBA0F&amp;id=116892234&amp;type=1","阳光城:关于为参股子公司福州融锦欣泰房地产提供担保的公告")</f>
        <v>阳光城:关于为参股子公司福州融锦欣泰房地产提供担保的公告</v>
      </c>
    </row>
    <row r="4" spans="1:3">
      <c r="A4" s="3" t="s">
        <v>3</v>
      </c>
      <c r="B4" s="3" t="s">
        <v>4</v>
      </c>
      <c r="C4" s="4" t="str">
        <f>HYPERLINK("http://news.windin.com/ns/bulletin.php?code=8F8A11F9BA0F&amp;id=116892228&amp;type=1","阳光城:关于为子公司陕西富安泰置业提供担保的公告")</f>
        <v>阳光城:关于为子公司陕西富安泰置业提供担保的公告</v>
      </c>
    </row>
    <row r="5" spans="1:3">
      <c r="A5" s="3" t="s">
        <v>3</v>
      </c>
      <c r="B5" s="3" t="s">
        <v>4</v>
      </c>
      <c r="C5" s="4" t="str">
        <f>HYPERLINK("http://news.windin.com/ns/bulletin.php?code=93B0F54EBA0F&amp;id=116892226&amp;type=1","阳光城:关于为子公司广晟海韵房地产提供担保的公告")</f>
        <v>阳光城:关于为子公司广晟海韵房地产提供担保的公告</v>
      </c>
    </row>
    <row r="6" spans="1:3">
      <c r="A6" s="3" t="s">
        <v>3</v>
      </c>
      <c r="B6" s="3" t="s">
        <v>4</v>
      </c>
      <c r="C6" s="4" t="str">
        <f>HYPERLINK("http://news.windin.com/ns/bulletin.php?code=933BECBEBA0F&amp;id=116892224&amp;type=1","阳光城:关于为子公司陕西盛得辉置业提供担保的公告")</f>
        <v>阳光城:关于为子公司陕西盛得辉置业提供担保的公告</v>
      </c>
    </row>
    <row r="7" spans="1:3">
      <c r="A7" s="3" t="s">
        <v>3</v>
      </c>
      <c r="B7" s="3" t="s">
        <v>4</v>
      </c>
      <c r="C7" s="4" t="str">
        <f>HYPERLINK("http://news.windin.com/ns/bulletin.php?code=930E356EBA0F&amp;id=116892222&amp;type=1","阳光城:关于为参股子公司宜春中冶置业提供担保的公告")</f>
        <v>阳光城:关于为参股子公司宜春中冶置业提供担保的公告</v>
      </c>
    </row>
    <row r="8" spans="1:3">
      <c r="A8" s="3" t="s">
        <v>3</v>
      </c>
      <c r="B8" s="3" t="s">
        <v>4</v>
      </c>
      <c r="C8" s="4" t="str">
        <f>HYPERLINK("http://news.windin.com/ns/bulletin.php?code=8F8A11F2BA0F&amp;id=116892216&amp;type=1","阳光城:关于为子公司江西鼎科房地产提供担保的公告")</f>
        <v>阳光城:关于为子公司江西鼎科房地产提供担保的公告</v>
      </c>
    </row>
    <row r="9" spans="1:3">
      <c r="A9" s="3" t="s">
        <v>3</v>
      </c>
      <c r="B9" s="3" t="s">
        <v>5</v>
      </c>
      <c r="C9" s="4" t="str">
        <f>HYPERLINK("http://news.windin.com/ns/bulletin.php?code=7E5A81A4BA0C&amp;id=116890900&amp;type=1","广生堂:关于获得政府补贴与奖励的公告")</f>
        <v>广生堂:关于获得政府补贴与奖励的公告</v>
      </c>
    </row>
    <row r="10" spans="1:3">
      <c r="A10" s="3" t="s">
        <v>3</v>
      </c>
      <c r="B10" s="3" t="s">
        <v>6</v>
      </c>
      <c r="C10" s="4" t="str">
        <f>HYPERLINK("http://news.windin.com/ns/bulletin.php?code=77DD6BD6BA0C&amp;id=116890896&amp;type=1","游族网络:2019年度股东大会的法律意见书")</f>
        <v>游族网络:2019年度股东大会的法律意见书</v>
      </c>
    </row>
    <row r="11" spans="1:3">
      <c r="A11" s="3" t="s">
        <v>3</v>
      </c>
      <c r="B11" s="3" t="s">
        <v>6</v>
      </c>
      <c r="C11" s="4" t="str">
        <f>HYPERLINK("http://news.windin.com/ns/bulletin.php?code=78C32A3ABA0C&amp;id=116890890&amp;type=1","游族网络:2019年度股东大会决议公告")</f>
        <v>游族网络:2019年度股东大会决议公告</v>
      </c>
    </row>
    <row r="12" spans="1:3">
      <c r="A12" s="3" t="s">
        <v>3</v>
      </c>
      <c r="B12" s="3" t="s">
        <v>7</v>
      </c>
      <c r="C12" s="4" t="str">
        <f>HYPERLINK("http://news.windin.com/ns/bulletin.php?code=3E7DEA83BA0C&amp;id=116890760&amp;type=1","恺英网络:关于召开2020年第二次临时股东大会的通知")</f>
        <v>恺英网络:关于召开2020年第二次临时股东大会的通知</v>
      </c>
    </row>
    <row r="13" spans="1:3">
      <c r="A13" s="3" t="s">
        <v>3</v>
      </c>
      <c r="B13" s="3" t="s">
        <v>7</v>
      </c>
      <c r="C13" s="4" t="str">
        <f>HYPERLINK("http://news.windin.com/ns/bulletin.php?code=3E87DE75BA0C&amp;id=116890744&amp;type=1","恺英网络:关于第一期员工持股计划非交易过户完成的公告")</f>
        <v>恺英网络:关于第一期员工持股计划非交易过户完成的公告</v>
      </c>
    </row>
    <row r="14" spans="1:3">
      <c r="A14" s="3" t="s">
        <v>3</v>
      </c>
      <c r="B14" s="3" t="s">
        <v>8</v>
      </c>
      <c r="C14" s="4" t="str">
        <f>HYPERLINK("http://news.windin.com/ns/bulletin.php?code=3E7DEA7BBA0C&amp;id=116890736&amp;type=1","国脉科技:关于使用部分闲置募集资金进行现金管理到期赎回的公告")</f>
        <v>国脉科技:关于使用部分闲置募集资金进行现金管理到期赎回的公告</v>
      </c>
    </row>
    <row r="15" spans="1:3">
      <c r="A15" s="3" t="s">
        <v>3</v>
      </c>
      <c r="B15" s="3" t="s">
        <v>7</v>
      </c>
      <c r="C15" s="4" t="str">
        <f>HYPERLINK("http://news.windin.com/ns/bulletin.php?code=3EAE5D17BA0C&amp;id=116890726&amp;type=1","恺英网络:关于子公司涉及诉讼的公告")</f>
        <v>恺英网络:关于子公司涉及诉讼的公告</v>
      </c>
    </row>
    <row r="16" spans="1:3">
      <c r="A16" s="3" t="s">
        <v>3</v>
      </c>
      <c r="B16" s="3" t="s">
        <v>7</v>
      </c>
      <c r="C16" s="4" t="str">
        <f>HYPERLINK("http://news.windin.com/ns/bulletin.php?code=3E6B354EBA0C&amp;id=116890686&amp;type=1","恺英网络:关于控股股东,实际控制人涉案的进展公告")</f>
        <v>恺英网络:关于控股股东,实际控制人涉案的进展公告</v>
      </c>
    </row>
    <row r="17" spans="1:3">
      <c r="A17" s="3" t="s">
        <v>3</v>
      </c>
      <c r="B17" s="3" t="s">
        <v>9</v>
      </c>
      <c r="C17" s="4" t="str">
        <f>HYPERLINK("http://news.windin.com/ns/bulletin.php?code=8B6ACCE0BA0A&amp;id=116889524&amp;type=1","天茂退:关于召开2019年度股东大会的补充公告")</f>
        <v>天茂退:关于召开2019年度股东大会的补充公告</v>
      </c>
    </row>
    <row r="18" spans="1:3">
      <c r="A18" s="3" t="s">
        <v>3</v>
      </c>
      <c r="B18" s="3" t="s">
        <v>9</v>
      </c>
      <c r="C18" s="4" t="str">
        <f>HYPERLINK("http://news.windin.com/ns/bulletin.php?code=8BB4B454BA0A&amp;id=116889516&amp;type=1","天茂退:独立董事提名人声明(二)")</f>
        <v>天茂退:独立董事提名人声明(二)</v>
      </c>
    </row>
    <row r="19" spans="1:3">
      <c r="A19" s="3" t="s">
        <v>3</v>
      </c>
      <c r="B19" s="3" t="s">
        <v>9</v>
      </c>
      <c r="C19" s="4" t="str">
        <f>HYPERLINK("http://news.windin.com/ns/bulletin.php?code=878873FCBA0A&amp;id=116889514&amp;type=1","天茂退:独立董事提名人声明(一)")</f>
        <v>天茂退:独立董事提名人声明(一)</v>
      </c>
    </row>
    <row r="20" spans="1:3">
      <c r="A20" s="3" t="s">
        <v>3</v>
      </c>
      <c r="B20" s="3" t="s">
        <v>9</v>
      </c>
      <c r="C20" s="4" t="str">
        <f>HYPERLINK("http://news.windin.com/ns/bulletin.php?code=8C4E2876BA0A&amp;id=116889512&amp;type=1","天茂退:关于2019年度股东大会增加临时提案的公告")</f>
        <v>天茂退:关于2019年度股东大会增加临时提案的公告</v>
      </c>
    </row>
    <row r="21" spans="1:3">
      <c r="A21" s="3" t="s">
        <v>3</v>
      </c>
      <c r="B21" s="3" t="s">
        <v>9</v>
      </c>
      <c r="C21" s="4" t="str">
        <f>HYPERLINK("http://news.windin.com/ns/bulletin.php?code=8B88D10FBA0A&amp;id=116889510&amp;type=1","天茂退:独立董事候选人声明(蒙琦)")</f>
        <v>天茂退:独立董事候选人声明(蒙琦)</v>
      </c>
    </row>
    <row r="22" spans="1:3">
      <c r="A22" s="3" t="s">
        <v>3</v>
      </c>
      <c r="B22" s="3" t="s">
        <v>9</v>
      </c>
      <c r="C22" s="4" t="str">
        <f>HYPERLINK("http://news.windin.com/ns/bulletin.php?code=8B83942ABA0A&amp;id=116889504&amp;type=1","天茂退:独立董事提名人声明(三)")</f>
        <v>天茂退:独立董事提名人声明(三)</v>
      </c>
    </row>
    <row r="23" spans="1:3">
      <c r="A23" s="3" t="s">
        <v>3</v>
      </c>
      <c r="B23" s="3" t="s">
        <v>9</v>
      </c>
      <c r="C23" s="4" t="str">
        <f>HYPERLINK("http://news.windin.com/ns/bulletin.php?code=8B8A529FBA0A&amp;id=116889500&amp;type=1","天茂退:第五届董事会第十二次会议决议公告")</f>
        <v>天茂退:第五届董事会第十二次会议决议公告</v>
      </c>
    </row>
    <row r="24" spans="1:3">
      <c r="A24" s="3" t="s">
        <v>3</v>
      </c>
      <c r="B24" s="3" t="s">
        <v>9</v>
      </c>
      <c r="C24" s="4" t="str">
        <f>HYPERLINK("http://news.windin.com/ns/bulletin.php?code=8B83F51EBA0A&amp;id=116889498&amp;type=1","天茂退:独立董事候选人声明(刘强安)")</f>
        <v>天茂退:独立董事候选人声明(刘强安)</v>
      </c>
    </row>
    <row r="25" spans="1:3">
      <c r="A25" s="3" t="s">
        <v>3</v>
      </c>
      <c r="B25" s="3" t="s">
        <v>9</v>
      </c>
      <c r="C25" s="4" t="str">
        <f>HYPERLINK("http://news.windin.com/ns/bulletin.php?code=8B851B84BA0A&amp;id=116889508&amp;type=1","天茂退:独立董事候选人声明(沈晶莹)")</f>
        <v>天茂退:独立董事候选人声明(沈晶莹)</v>
      </c>
    </row>
    <row r="26" spans="1:3">
      <c r="A26" s="3" t="s">
        <v>3</v>
      </c>
      <c r="B26" s="3" t="s">
        <v>9</v>
      </c>
      <c r="C26" s="4" t="str">
        <f>HYPERLINK("http://news.windin.com/ns/bulletin.php?code=8B6ACCDABA0A&amp;id=116889496&amp;type=1","天茂退:独立董事关于董事会提名第五届董事会独立董事候选人的独立意见")</f>
        <v>天茂退:独立董事关于董事会提名第五届董事会独立董事候选人的独立意见</v>
      </c>
    </row>
    <row r="27" spans="1:3">
      <c r="A27" s="3" t="s">
        <v>3</v>
      </c>
      <c r="B27" s="3" t="s">
        <v>10</v>
      </c>
      <c r="C27" s="4" t="str">
        <f>HYPERLINK("http://news.windin.com/ns/bulletin.php?code=666050D1BA07&amp;id=116888008&amp;type=1","青松股份:关于收购控股子公司10%股份暨关联交易的进展公告")</f>
        <v>青松股份:关于收购控股子公司10%股份暨关联交易的进展公告</v>
      </c>
    </row>
    <row r="28" spans="1:3">
      <c r="A28" s="3" t="s">
        <v>3</v>
      </c>
      <c r="B28" s="3" t="s">
        <v>11</v>
      </c>
      <c r="C28" s="4" t="str">
        <f>HYPERLINK("http://news.windin.com/ns/bulletin.php?code=A1B41101BA04&amp;id=116886844&amp;type=1","恒锋信息:2019年年度权益分派实施公告")</f>
        <v>恒锋信息:2019年年度权益分派实施公告</v>
      </c>
    </row>
    <row r="29" spans="1:3">
      <c r="A29" s="3" t="s">
        <v>3</v>
      </c>
      <c r="B29" s="3" t="s">
        <v>12</v>
      </c>
      <c r="C29" s="4" t="str">
        <f>HYPERLINK("http://news.windin.com/ns/bulletin.php?code=A142B130BA04&amp;id=116886838&amp;type=1","星云股份:关于控股股东,实际控制人江美珠女士股份减持计划实施进展的公告")</f>
        <v>星云股份:关于控股股东,实际控制人江美珠女士股份减持计划实施进展的公告</v>
      </c>
    </row>
    <row r="30" spans="1:3">
      <c r="A30" s="3" t="s">
        <v>3</v>
      </c>
      <c r="B30" s="3" t="s">
        <v>12</v>
      </c>
      <c r="C30" s="4" t="str">
        <f>HYPERLINK("http://news.windin.com/ns/bulletin.php?code=A142B129BA04&amp;id=116886836&amp;type=1","星云股份:2019年年度权益分派实施公告")</f>
        <v>星云股份:2019年年度权益分派实施公告</v>
      </c>
    </row>
    <row r="31" spans="1:3">
      <c r="A31" s="3" t="s">
        <v>3</v>
      </c>
      <c r="B31" s="3" t="s">
        <v>13</v>
      </c>
      <c r="C31" s="4" t="str">
        <f>HYPERLINK("http://news.windin.com/ns/bulletin.php?code=09FDBBAABA03&amp;id=116886104&amp;type=1","睿能科技:首次公开发行限售股上市流通公告")</f>
        <v>睿能科技:首次公开发行限售股上市流通公告</v>
      </c>
    </row>
    <row r="32" spans="1:3">
      <c r="A32" s="3" t="s">
        <v>3</v>
      </c>
      <c r="B32" s="3" t="s">
        <v>13</v>
      </c>
      <c r="C32" s="4" t="str">
        <f>HYPERLINK("http://news.windin.com/ns/bulletin.php?code=0A20189EBA03&amp;id=116886094&amp;type=1","睿能科技:东吴证券关于睿能科技首次公开发行限售股份上市流通的核查意见")</f>
        <v>睿能科技:东吴证券关于睿能科技首次公开发行限售股份上市流通的核查意见</v>
      </c>
    </row>
    <row r="33" spans="1:3">
      <c r="A33" s="3" t="s">
        <v>3</v>
      </c>
      <c r="B33" s="3" t="s">
        <v>14</v>
      </c>
      <c r="C33" s="4" t="str">
        <f>HYPERLINK("http://news.windin.com/ns/bulletin.php?code=629A2778BA01&amp;id=116884052&amp;type=1","宁德时代:公司债券2019年度受托管理事务报告")</f>
        <v>宁德时代:公司债券2019年度受托管理事务报告</v>
      </c>
    </row>
    <row r="34" spans="1:3">
      <c r="A34" s="3" t="s">
        <v>3</v>
      </c>
      <c r="B34" s="3" t="s">
        <v>15</v>
      </c>
      <c r="C34" s="4" t="str">
        <f>HYPERLINK("http://news.windin.com/ns/bulletin.php?code=9FBDC055BA00&amp;id=116883794&amp;type=1","*ST华映:2020年第二次临时股东大会之法律意见书")</f>
        <v>*ST华映:2020年第二次临时股东大会之法律意见书</v>
      </c>
    </row>
    <row r="35" spans="1:3">
      <c r="A35" s="3" t="s">
        <v>3</v>
      </c>
      <c r="B35" s="3" t="s">
        <v>15</v>
      </c>
      <c r="C35" s="4" t="str">
        <f>HYPERLINK("http://news.windin.com/ns/bulletin.php?code=9F6A1CCFBA00&amp;id=116883770&amp;type=1","*ST华映:2020年第二次临时股东大会决议公告")</f>
        <v>*ST华映:2020年第二次临时股东大会决议公告</v>
      </c>
    </row>
    <row r="36" spans="1:3">
      <c r="A36" s="3" t="s">
        <v>3</v>
      </c>
      <c r="B36" s="3" t="s">
        <v>16</v>
      </c>
      <c r="C36" s="4" t="str">
        <f>HYPERLINK("http://news.windin.com/ns/bulletin.php?code=EC04B206B9FF&amp;id=116883494&amp;type=1","昇兴股份:2020年第四次临时股东大会决议公告")</f>
        <v>昇兴股份:2020年第四次临时股东大会决议公告</v>
      </c>
    </row>
    <row r="37" spans="1:3">
      <c r="A37" s="3" t="s">
        <v>3</v>
      </c>
      <c r="B37" s="3" t="s">
        <v>17</v>
      </c>
      <c r="C37" s="4" t="str">
        <f>HYPERLINK("http://news.windin.com/ns/bulletin.php?code=ED244FF8B9FF&amp;id=116883454&amp;type=1","绿康生化:关于使用部分闲置募集资金购买理财产品到期赎回并继续购买理财产品的公告")</f>
        <v>绿康生化:关于使用部分闲置募集资金购买理财产品到期赎回并继续购买理财产品的公告</v>
      </c>
    </row>
    <row r="38" spans="1:3">
      <c r="A38" s="3" t="s">
        <v>3</v>
      </c>
      <c r="B38" s="3" t="s">
        <v>16</v>
      </c>
      <c r="C38" s="4" t="str">
        <f>HYPERLINK("http://news.windin.com/ns/bulletin.php?code=ECCBB597B9FF&amp;id=116883430&amp;type=1","昇兴股份:2020年第四次临时股东大会的法律意见书")</f>
        <v>昇兴股份:2020年第四次临时股东大会的法律意见书</v>
      </c>
    </row>
    <row r="39" spans="1:3">
      <c r="A39" s="3" t="s">
        <v>3</v>
      </c>
      <c r="B39" s="3" t="s">
        <v>18</v>
      </c>
      <c r="C39" s="4" t="str">
        <f>HYPERLINK("http://news.windin.com/ns/bulletin.php?code=ED244FEFB9FF&amp;id=116883402&amp;type=1","傲农生物:2020年第四次临时股东大会的法律意见书")</f>
        <v>傲农生物:2020年第四次临时股东大会的法律意见书</v>
      </c>
    </row>
    <row r="40" spans="1:3">
      <c r="A40" s="3" t="s">
        <v>3</v>
      </c>
      <c r="B40" s="3" t="s">
        <v>18</v>
      </c>
      <c r="C40" s="4" t="str">
        <f>HYPERLINK("http://news.windin.com/ns/bulletin.php?code=EC940633B9FF&amp;id=116883388&amp;type=1","傲农生物:2020年第四次临时股东大会决议公告")</f>
        <v>傲农生物:2020年第四次临时股东大会决议公告</v>
      </c>
    </row>
    <row r="41" spans="1:3">
      <c r="A41" s="3" t="s">
        <v>3</v>
      </c>
      <c r="B41" s="3" t="s">
        <v>19</v>
      </c>
      <c r="C41" s="4" t="str">
        <f>HYPERLINK("http://news.windin.com/ns/bulletin.php?code=D82A097BB9FD&amp;id=116882762&amp;type=1","兴业银行:2019年年度股东大会的法律意见书")</f>
        <v>兴业银行:2019年年度股东大会的法律意见书</v>
      </c>
    </row>
    <row r="42" spans="1:3">
      <c r="A42" s="3" t="s">
        <v>3</v>
      </c>
      <c r="B42" s="3" t="s">
        <v>19</v>
      </c>
      <c r="C42" s="4" t="str">
        <f>HYPERLINK("http://news.windin.com/ns/bulletin.php?code=D78D0D1FB9FD&amp;id=116882730&amp;type=1","兴业银行:2019年年度股东大会决议公告")</f>
        <v>兴业银行:2019年年度股东大会决议公告</v>
      </c>
    </row>
    <row r="43" spans="1:3">
      <c r="A43" s="3" t="s">
        <v>3</v>
      </c>
      <c r="B43" s="3" t="s">
        <v>19</v>
      </c>
      <c r="C43" s="4" t="str">
        <f>HYPERLINK("http://news.windin.com/ns/bulletin.php?code=D6009925B9FD&amp;id=116882722&amp;type=1","兴业银行:第九届董事会第二十三次会议决议公告")</f>
        <v>兴业银行:第九届董事会第二十三次会议决议公告</v>
      </c>
    </row>
    <row r="44" spans="1:3">
      <c r="A44" s="3" t="s">
        <v>3</v>
      </c>
      <c r="B44" s="3" t="s">
        <v>20</v>
      </c>
      <c r="C44" s="4" t="str">
        <f>HYPERLINK("http://news.windin.com/ns/bulletin.php?code=A0EE510CB9F9&amp;id=116879912&amp;type=1","博思软件:关于持股5%以上股东减持计划预披露公告")</f>
        <v>博思软件:关于持股5%以上股东减持计划预披露公告</v>
      </c>
    </row>
    <row r="45" spans="1:3">
      <c r="A45" s="3" t="s">
        <v>3</v>
      </c>
      <c r="B45" s="3" t="s">
        <v>21</v>
      </c>
      <c r="C45" s="4" t="str">
        <f>HYPERLINK("http://news.windin.com/ns/bulletin.php?code=7EF01C60B9F9&amp;id=116879364&amp;type=1","七匹狼:2019年年度权益分派实施公告")</f>
        <v>七匹狼:2019年年度权益分派实施公告</v>
      </c>
    </row>
    <row r="46" spans="1:3">
      <c r="A46" s="3" t="s">
        <v>3</v>
      </c>
      <c r="B46" s="3" t="s">
        <v>22</v>
      </c>
      <c r="C46" s="4" t="str">
        <f>HYPERLINK("http://news.windin.com/ns/bulletin.php?code=0A8EE2C9B9F9&amp;id=116879232&amp;type=1","泰禾集团:东兴证券股份有限公司关于公司2016年面向合格投资者公开发行公司债券重大事项临时受托管理事务报告")</f>
        <v>泰禾集团:东兴证券股份有限公司关于公司2016年面向合格投资者公开发行公司债券重大事项临时受托管理事务报告</v>
      </c>
    </row>
    <row r="47" spans="1:3">
      <c r="A47" s="3" t="s">
        <v>3</v>
      </c>
      <c r="B47" s="3" t="s">
        <v>23</v>
      </c>
      <c r="C47" s="4" t="str">
        <f>HYPERLINK("http://news.windin.com/ns/bulletin.php?code=D337AAEFB9F8&amp;id=116879118&amp;type=1","兴业证券:2019年年度股东大会决议公告")</f>
        <v>兴业证券:2019年年度股东大会决议公告</v>
      </c>
    </row>
    <row r="48" spans="1:3">
      <c r="A48" s="3" t="s">
        <v>3</v>
      </c>
      <c r="B48" s="3" t="s">
        <v>23</v>
      </c>
      <c r="C48" s="4" t="str">
        <f>HYPERLINK("http://news.windin.com/ns/bulletin.php?code=D52194ADB9F8&amp;id=116879036&amp;type=1","兴业证券:2019年年度股东大会的法律意见书")</f>
        <v>兴业证券:2019年年度股东大会的法律意见书</v>
      </c>
    </row>
    <row r="49" spans="1:3">
      <c r="A49" s="3" t="s">
        <v>3</v>
      </c>
      <c r="B49" s="3" t="s">
        <v>24</v>
      </c>
      <c r="C49" s="4" t="str">
        <f>HYPERLINK("http://news.windin.com/ns/bulletin.php?code=A76E57F3B9F8&amp;id=116878836&amp;type=1","*ST永林:2019年度股东大会的法律意见书")</f>
        <v>*ST永林:2019年度股东大会的法律意见书</v>
      </c>
    </row>
    <row r="50" spans="1:3">
      <c r="A50" s="3" t="s">
        <v>3</v>
      </c>
      <c r="B50" s="3" t="s">
        <v>24</v>
      </c>
      <c r="C50" s="4" t="str">
        <f>HYPERLINK("http://news.windin.com/ns/bulletin.php?code=A70CB24EB9F8&amp;id=116878830&amp;type=1","*ST永林:2019年度股东大会决议公告")</f>
        <v>*ST永林:2019年度股东大会决议公告</v>
      </c>
    </row>
    <row r="51" spans="1:3">
      <c r="A51" s="3" t="s">
        <v>3</v>
      </c>
      <c r="B51" s="3" t="s">
        <v>25</v>
      </c>
      <c r="C51" s="4" t="str">
        <f>HYPERLINK("http://news.windin.com/ns/bulletin.php?code=E8451F48B9F5&amp;id=116875814&amp;type=1","龙净环保:关于公开发行A股可转换公司债券跟踪评级结果的公告")</f>
        <v>龙净环保:关于公开发行A股可转换公司债券跟踪评级结果的公告</v>
      </c>
    </row>
    <row r="52" spans="1:3">
      <c r="A52" s="3" t="s">
        <v>3</v>
      </c>
      <c r="B52" s="3" t="s">
        <v>25</v>
      </c>
      <c r="C52" s="4" t="str">
        <f>HYPERLINK("http://news.windin.com/ns/bulletin.php?code=E91F2125B9F5&amp;id=116875824&amp;type=1","龙净环保:公开发行可转换公司债券跟踪评级报告")</f>
        <v>龙净环保:公开发行可转换公司债券跟踪评级报告</v>
      </c>
    </row>
    <row r="53" spans="1:3">
      <c r="A53" s="3" t="s">
        <v>3</v>
      </c>
      <c r="B53" s="3" t="s">
        <v>26</v>
      </c>
      <c r="C53" s="4" t="str">
        <f>HYPERLINK("http://news.windin.com/ns/bulletin.php?code=3D5BDCC2B9F0&amp;id=116872344&amp;type=1","福建高速:2019年年度股东大会决议公告")</f>
        <v>福建高速:2019年年度股东大会决议公告</v>
      </c>
    </row>
    <row r="54" spans="1:3">
      <c r="A54" s="3" t="s">
        <v>3</v>
      </c>
      <c r="B54" s="3" t="s">
        <v>27</v>
      </c>
      <c r="C54" s="4" t="str">
        <f>HYPERLINK("http://news.windin.com/ns/bulletin.php?code=22957C58B9EE&amp;id=116871098&amp;type=1","龙溪股份:关于购买资产暨关联交易的进展公告")</f>
        <v>龙溪股份:关于购买资产暨关联交易的进展公告</v>
      </c>
    </row>
    <row r="55" spans="1:3">
      <c r="A55" s="3" t="s">
        <v>3</v>
      </c>
      <c r="B55" s="3" t="s">
        <v>26</v>
      </c>
      <c r="C55" s="4" t="str">
        <f>HYPERLINK("http://news.windin.com/ns/bulletin.php?code=235AF213B9EE&amp;id=116871114&amp;type=1","福建高速:2019年年度股东大会的法律意见书")</f>
        <v>福建高速:2019年年度股东大会的法律意见书</v>
      </c>
    </row>
    <row r="56" spans="1:3">
      <c r="A56" s="3" t="s">
        <v>3</v>
      </c>
      <c r="B56" s="3" t="s">
        <v>28</v>
      </c>
      <c r="C56" s="4" t="str">
        <f>HYPERLINK("http://news.windin.com/ns/bulletin.php?code=356EA3C5B9ED&amp;id=116870214&amp;type=1","平潭发展:关于公司控股股东所持部分股份被动减持的进展公告")</f>
        <v>平潭发展:关于公司控股股东所持部分股份被动减持的进展公告</v>
      </c>
    </row>
    <row r="57" spans="1:3">
      <c r="A57" s="3" t="s">
        <v>3</v>
      </c>
      <c r="B57" s="3" t="s">
        <v>29</v>
      </c>
      <c r="C57" s="4" t="str">
        <f>HYPERLINK("http://news.windin.com/ns/bulletin.php?code=4C377F83B9E5&amp;id=116862442&amp;type=1","片仔癀:国有资产交易监督管理办法")</f>
        <v>片仔癀:国有资产交易监督管理办法</v>
      </c>
    </row>
    <row r="58" spans="1:3">
      <c r="A58" s="3" t="s">
        <v>3</v>
      </c>
      <c r="B58" s="3" t="s">
        <v>29</v>
      </c>
      <c r="C58" s="4" t="str">
        <f>HYPERLINK("http://news.windin.com/ns/bulletin.php?code=4FF38587B9E4&amp;id=116861900&amp;type=1","片仔癀:第六届董事会第二十九次会议决议公告")</f>
        <v>片仔癀:第六届董事会第二十九次会议决议公告</v>
      </c>
    </row>
    <row r="59" spans="1:3">
      <c r="A59" s="3" t="s">
        <v>3</v>
      </c>
      <c r="B59" s="3" t="s">
        <v>30</v>
      </c>
      <c r="C59" s="4" t="str">
        <f>HYPERLINK("http://news.windin.com/ns/bulletin.php?code=0F87DECAB9E1&amp;id=116860150&amp;type=1","青山纸业:关于控股子公司漳州水仙药业股份有限公司使用闲置自有资金进行现金管理进展的公告")</f>
        <v>青山纸业:关于控股子公司漳州水仙药业股份有限公司使用闲置自有资金进行现金管理进展的公告</v>
      </c>
    </row>
    <row r="60" spans="1:3">
      <c r="A60" s="3" t="s">
        <v>3</v>
      </c>
      <c r="B60" s="3" t="s">
        <v>31</v>
      </c>
      <c r="C60" s="4" t="str">
        <f>HYPERLINK("http://news.windin.com/ns/bulletin.php?code=DF208E3FB9DF&amp;id=116859768&amp;type=1","三棵树:2020年第二次临时股东大会会议材料")</f>
        <v>三棵树:2020年第二次临时股东大会会议材料</v>
      </c>
    </row>
    <row r="61" spans="1:3">
      <c r="A61" s="3" t="s">
        <v>3</v>
      </c>
      <c r="B61" s="3" t="s">
        <v>32</v>
      </c>
      <c r="C61" s="4" t="str">
        <f>HYPERLINK("http://news.windin.com/ns/bulletin.php?code=D0F661E3B9DE&amp;id=116859048&amp;type=1","闽东电力:第七届董事会第十九次临时会议决议公告")</f>
        <v>闽东电力:第七届董事会第十九次临时会议决议公告</v>
      </c>
    </row>
    <row r="62" spans="1:3">
      <c r="A62" s="3" t="s">
        <v>3</v>
      </c>
      <c r="B62" s="3" t="s">
        <v>33</v>
      </c>
      <c r="C62" s="4" t="str">
        <f>HYPERLINK("http://news.windin.com/ns/bulletin.php?code=3C13E9CEB9DB&amp;id=116856104&amp;type=1","凤竹纺织:2020年第一次临时股东大会通知")</f>
        <v>凤竹纺织:2020年第一次临时股东大会通知</v>
      </c>
    </row>
    <row r="63" spans="1:3">
      <c r="A63" s="3" t="s">
        <v>3</v>
      </c>
      <c r="B63" s="3" t="s">
        <v>34</v>
      </c>
      <c r="C63" s="4" t="str">
        <f>HYPERLINK("http://news.windin.com/ns/bulletin.php?code=3E022840B9DB&amp;id=116856192&amp;type=1","福日电子:关于收到《中国证监会行政许可申请受理单》的公告")</f>
        <v>福日电子:关于收到《中国证监会行政许可申请受理单》的公告</v>
      </c>
    </row>
    <row r="64" spans="1:3">
      <c r="A64" s="3" t="s">
        <v>3</v>
      </c>
      <c r="B64" s="3" t="s">
        <v>33</v>
      </c>
      <c r="C64" s="4" t="str">
        <f>HYPERLINK("http://news.windin.com/ns/bulletin.php?code=3DE3F3F5B9DB&amp;id=116856046&amp;type=1","凤竹纺织:关于申请融资的公告")</f>
        <v>凤竹纺织:关于申请融资的公告</v>
      </c>
    </row>
    <row r="65" spans="1:3">
      <c r="A65" s="3" t="s">
        <v>3</v>
      </c>
      <c r="B65" s="3" t="s">
        <v>33</v>
      </c>
      <c r="C65" s="4" t="str">
        <f>HYPERLINK("http://news.windin.com/ns/bulletin.php?code=37D53E5DB9DB&amp;id=116855896&amp;type=1","凤竹纺织:第七届董事会第六次会议决议公告")</f>
        <v>凤竹纺织:第七届董事会第六次会议决议公告</v>
      </c>
    </row>
    <row r="66" spans="1:3">
      <c r="A66" s="5" t="s">
        <v>35</v>
      </c>
      <c r="B66" s="5"/>
      <c r="C66"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2020-06-30T16:58:00Z</dcterms:created>
  <dcterms:modified xsi:type="dcterms:W3CDTF">2020-06-30T08:59:33Z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