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<sst xmlns="http://schemas.openxmlformats.org/spreadsheetml/2006/main" count="70" uniqueCount="20">
  <si>
    <t>公告日期</t>
  </si>
  <si>
    <t>证券代码</t>
  </si>
  <si>
    <t>公告标题</t>
  </si>
  <si>
    <t>2020-07-08</t>
  </si>
  <si>
    <t>300640.SZ</t>
  </si>
  <si>
    <t>000732.SZ</t>
  </si>
  <si>
    <t>300706.SZ</t>
  </si>
  <si>
    <t>300132.SZ</t>
  </si>
  <si>
    <t>300712.SZ</t>
  </si>
  <si>
    <t>000536.SZ</t>
  </si>
  <si>
    <t>002517.SZ</t>
  </si>
  <si>
    <t>601166.SH</t>
  </si>
  <si>
    <t>300062.SZ</t>
  </si>
  <si>
    <t>300648.SZ</t>
  </si>
  <si>
    <t>600493.SH</t>
  </si>
  <si>
    <t>600592.SH</t>
  </si>
  <si>
    <t>000671.SZ</t>
  </si>
  <si>
    <t>603686.SH</t>
  </si>
  <si>
    <t>603879.SH</t>
  </si>
  <si>
    <t>数据来源：Wind</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</si>
</sst>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3" fillId="24" borderId="0" applyNumberFormat="0" applyBorder="0" applyAlignment="0" applyProtection="0">
      <alignment vertical="center"/>
    </xf>
    <xf numFmtId="0" fontId="13" fillId="17"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3" fillId="13" borderId="0" applyNumberFormat="0" applyBorder="0" applyAlignment="0" applyProtection="0">
      <alignment vertical="center"/>
    </xf>
    <xf numFmtId="0" fontId="11" fillId="10" borderId="0" applyNumberFormat="0" applyBorder="0" applyAlignment="0" applyProtection="0">
      <alignment vertical="center"/>
    </xf>
    <xf numFmtId="43" fontId="8" fillId="0" borderId="0" applyFont="0" applyFill="0" applyBorder="0" applyAlignment="0" applyProtection="0">
      <alignment vertical="center"/>
    </xf>
    <xf numFmtId="0" fontId="4" fillId="32" borderId="0" applyNumberFormat="0" applyBorder="0" applyAlignment="0" applyProtection="0">
      <alignment vertical="center"/>
    </xf>
    <xf numFmtId="0" fontId="1"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29" borderId="8" applyNumberFormat="0" applyFont="0" applyAlignment="0" applyProtection="0">
      <alignment vertical="center"/>
    </xf>
    <xf numFmtId="0" fontId="4" fillId="9"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3" applyNumberFormat="0" applyFill="0" applyAlignment="0" applyProtection="0">
      <alignment vertical="center"/>
    </xf>
    <xf numFmtId="0" fontId="6" fillId="0" borderId="3" applyNumberFormat="0" applyFill="0" applyAlignment="0" applyProtection="0">
      <alignment vertical="center"/>
    </xf>
    <xf numFmtId="0" fontId="4" fillId="16" borderId="0" applyNumberFormat="0" applyBorder="0" applyAlignment="0" applyProtection="0">
      <alignment vertical="center"/>
    </xf>
    <xf numFmtId="0" fontId="10" fillId="0" borderId="5" applyNumberFormat="0" applyFill="0" applyAlignment="0" applyProtection="0">
      <alignment vertical="center"/>
    </xf>
    <xf numFmtId="0" fontId="4" fillId="8" borderId="0" applyNumberFormat="0" applyBorder="0" applyAlignment="0" applyProtection="0">
      <alignment vertical="center"/>
    </xf>
    <xf numFmtId="0" fontId="16" fillId="12" borderId="6" applyNumberFormat="0" applyAlignment="0" applyProtection="0">
      <alignment vertical="center"/>
    </xf>
    <xf numFmtId="0" fontId="12" fillId="12" borderId="4" applyNumberFormat="0" applyAlignment="0" applyProtection="0">
      <alignment vertical="center"/>
    </xf>
    <xf numFmtId="0" fontId="20" fillId="31" borderId="9" applyNumberFormat="0" applyAlignment="0" applyProtection="0">
      <alignment vertical="center"/>
    </xf>
    <xf numFmtId="0" fontId="3" fillId="23" borderId="0" applyNumberFormat="0" applyBorder="0" applyAlignment="0" applyProtection="0">
      <alignment vertical="center"/>
    </xf>
    <xf numFmtId="0" fontId="4" fillId="28" borderId="0" applyNumberFormat="0" applyBorder="0" applyAlignment="0" applyProtection="0">
      <alignment vertical="center"/>
    </xf>
    <xf numFmtId="0" fontId="18" fillId="0" borderId="7" applyNumberFormat="0" applyFill="0" applyAlignment="0" applyProtection="0">
      <alignment vertical="center"/>
    </xf>
    <xf numFmtId="0" fontId="5" fillId="0" borderId="2" applyNumberFormat="0" applyFill="0" applyAlignment="0" applyProtection="0">
      <alignment vertical="center"/>
    </xf>
    <xf numFmtId="0" fontId="14" fillId="22" borderId="0" applyNumberFormat="0" applyBorder="0" applyAlignment="0" applyProtection="0">
      <alignment vertical="center"/>
    </xf>
    <xf numFmtId="0" fontId="17" fillId="27" borderId="0" applyNumberFormat="0" applyBorder="0" applyAlignment="0" applyProtection="0">
      <alignment vertical="center"/>
    </xf>
    <xf numFmtId="0" fontId="3" fillId="5" borderId="0" applyNumberFormat="0" applyBorder="0" applyAlignment="0" applyProtection="0">
      <alignment vertical="center"/>
    </xf>
    <xf numFmtId="0" fontId="4" fillId="4" borderId="0" applyNumberFormat="0" applyBorder="0" applyAlignment="0" applyProtection="0">
      <alignment vertical="center"/>
    </xf>
    <xf numFmtId="0" fontId="3" fillId="21"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4" fillId="15" borderId="0" applyNumberFormat="0" applyBorder="0" applyAlignment="0" applyProtection="0">
      <alignment vertical="center"/>
    </xf>
    <xf numFmtId="0" fontId="4" fillId="26" borderId="0" applyNumberFormat="0" applyBorder="0" applyAlignment="0" applyProtection="0">
      <alignment vertical="center"/>
    </xf>
    <xf numFmtId="0" fontId="3" fillId="2" borderId="0" applyNumberFormat="0" applyBorder="0" applyAlignment="0" applyProtection="0">
      <alignment vertical="center"/>
    </xf>
    <xf numFmtId="0" fontId="3" fillId="19" borderId="0" applyNumberFormat="0" applyBorder="0" applyAlignment="0" applyProtection="0">
      <alignment vertical="center"/>
    </xf>
    <xf numFmtId="0" fontId="4" fillId="25" borderId="0" applyNumberFormat="0" applyBorder="0" applyAlignment="0" applyProtection="0">
      <alignment vertical="center"/>
    </xf>
    <xf numFmtId="0" fontId="3" fillId="18" borderId="0" applyNumberFormat="0" applyBorder="0" applyAlignment="0" applyProtection="0">
      <alignment vertical="center"/>
    </xf>
    <xf numFmtId="0" fontId="4" fillId="6" borderId="0" applyNumberFormat="0" applyBorder="0" applyAlignment="0" applyProtection="0">
      <alignment vertical="center"/>
    </xf>
    <xf numFmtId="0" fontId="4" fillId="14" borderId="0" applyNumberFormat="0" applyBorder="0" applyAlignment="0" applyProtection="0">
      <alignment vertical="center"/>
    </xf>
    <xf numFmtId="0" fontId="3" fillId="11" borderId="0" applyNumberFormat="0" applyBorder="0" applyAlignment="0" applyProtection="0">
      <alignment vertical="center"/>
    </xf>
    <xf numFmtId="0" fontId="4" fillId="30"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tabSelected="1" workbookViewId="0">
      <pane xSplit="2" ySplit="1" topLeftCell="C35" activePane="bottomRight" state="frozen"/>
      <selection/>
      <selection pane="topRight"/>
      <selection pane="bottomLeft"/>
      <selection pane="bottomRight" activeCell="A35" sqref="A35: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HYPERLINK("http://news.windin.com/ns/bulletin.php?code=8C8F7C8BC0CE&amp;id=117176328&amp;type=1","德艺文创:公司最近一年的财务报告及其审计报告以及最近一期的财务报告")</f>
        <v>德艺文创:公司最近一年的财务报告及其审计报告以及最近一期的财务报告</v>
      </c>
    </row>
    <row r="3" spans="1:3">
      <c r="A3" s="3" t="s">
        <v>3</v>
      </c>
      <c r="B3" s="3" t="s">
        <v>4</v>
      </c>
      <c r="C3" s="4" t="str">
        <f>HYPERLINK("http://news.windin.com/ns/bulletin.php?code=86BAF4B4C0CE&amp;id=117176314&amp;type=1","德艺文创:2020年度向特定对象发行股票募集说明书(申报稿)")</f>
        <v>德艺文创:2020年度向特定对象发行股票募集说明书(申报稿)</v>
      </c>
    </row>
    <row r="4" spans="1:3">
      <c r="A4" s="3" t="s">
        <v>3</v>
      </c>
      <c r="B4" s="3" t="s">
        <v>4</v>
      </c>
      <c r="C4" s="4" t="str">
        <f>HYPERLINK("http://news.windin.com/ns/bulletin.php?code=89C3D96CC0CE&amp;id=117176302&amp;type=1","德艺文创:关于向特定对象发行股票申请获得深圳证券交易所受理的公告")</f>
        <v>德艺文创:关于向特定对象发行股票申请获得深圳证券交易所受理的公告</v>
      </c>
    </row>
    <row r="5" spans="1:3">
      <c r="A5" s="3" t="s">
        <v>3</v>
      </c>
      <c r="B5" s="3" t="s">
        <v>4</v>
      </c>
      <c r="C5" s="4" t="str">
        <f>HYPERLINK("http://news.windin.com/ns/bulletin.php?code=88D0E447C0CE&amp;id=117176288&amp;type=1","德艺文创:兴业证券股份有限公司关于公司2020年度向特定对象发行股票之发行保荐书")</f>
        <v>德艺文创:兴业证券股份有限公司关于公司2020年度向特定对象发行股票之发行保荐书</v>
      </c>
    </row>
    <row r="6" spans="1:3">
      <c r="A6" s="3" t="s">
        <v>3</v>
      </c>
      <c r="B6" s="3" t="s">
        <v>4</v>
      </c>
      <c r="C6" s="4" t="str">
        <f>HYPERLINK("http://news.windin.com/ns/bulletin.php?code=8620FB76C0CE&amp;id=117176272&amp;type=1","德艺文创:福建天衡联合律师事务所关于公司向特定对象发行股票事项的法律意见书")</f>
        <v>德艺文创:福建天衡联合律师事务所关于公司向特定对象发行股票事项的法律意见书</v>
      </c>
    </row>
    <row r="7" spans="1:3">
      <c r="A7" s="3" t="s">
        <v>3</v>
      </c>
      <c r="B7" s="3" t="s">
        <v>4</v>
      </c>
      <c r="C7" s="4" t="str">
        <f>HYPERLINK("http://news.windin.com/ns/bulletin.php?code=86612D51C0CE&amp;id=117176262&amp;type=1","德艺文创:兴业证券股份有限公司关于公司2020年度向特定对象发行股票之上市保荐书")</f>
        <v>德艺文创:兴业证券股份有限公司关于公司2020年度向特定对象发行股票之上市保荐书</v>
      </c>
    </row>
    <row r="8" spans="1:3">
      <c r="A8" s="3" t="s">
        <v>3</v>
      </c>
      <c r="B8" s="3" t="s">
        <v>5</v>
      </c>
      <c r="C8" s="4" t="str">
        <f>HYPERLINK("http://news.windin.com/ns/bulletin.php?code=E727DB13C050&amp;id=117163734&amp;type=1","泰禾集团:关于2019年年度报告的问询函中有关财务事项的专项说明")</f>
        <v>泰禾集团:关于2019年年度报告的问询函中有关财务事项的专项说明</v>
      </c>
    </row>
    <row r="9" spans="1:3">
      <c r="A9" s="3" t="s">
        <v>3</v>
      </c>
      <c r="B9" s="3" t="s">
        <v>6</v>
      </c>
      <c r="C9" s="4" t="str">
        <f>HYPERLINK("http://news.windin.com/ns/bulletin.php?code=CE73B939C050&amp;id=117163660&amp;type=1","阿石创:2019年度审计报告")</f>
        <v>阿石创:2019年度审计报告</v>
      </c>
    </row>
    <row r="10" spans="1:3">
      <c r="A10" s="3" t="s">
        <v>3</v>
      </c>
      <c r="B10" s="3" t="s">
        <v>6</v>
      </c>
      <c r="C10" s="4" t="str">
        <f>HYPERLINK("http://news.windin.com/ns/bulletin.php?code=C84E0C6DC050&amp;id=117163658&amp;type=1","阿石创:国浩律师(上海)事务所关于公司向特定对象发行股票之法律意见书")</f>
        <v>阿石创:国浩律师(上海)事务所关于公司向特定对象发行股票之法律意见书</v>
      </c>
    </row>
    <row r="11" spans="1:3">
      <c r="A11" s="3" t="s">
        <v>3</v>
      </c>
      <c r="B11" s="3" t="s">
        <v>6</v>
      </c>
      <c r="C11" s="4" t="str">
        <f>HYPERLINK("http://news.windin.com/ns/bulletin.php?code=C83164CEC050&amp;id=117163652&amp;type=1","阿石创:兴业证券股份有限公司关于公司2020年向特定对象发行股票之发行保荐书")</f>
        <v>阿石创:兴业证券股份有限公司关于公司2020年向特定对象发行股票之发行保荐书</v>
      </c>
    </row>
    <row r="12" spans="1:3">
      <c r="A12" s="3" t="s">
        <v>3</v>
      </c>
      <c r="B12" s="3" t="s">
        <v>6</v>
      </c>
      <c r="C12" s="4" t="str">
        <f>HYPERLINK("http://news.windin.com/ns/bulletin.php?code=C85F0BEDC050&amp;id=117163648&amp;type=1","阿石创:兴业证券股份有限公司关于公司2020年向特定对象发行股票之上市保荐书")</f>
        <v>阿石创:兴业证券股份有限公司关于公司2020年向特定对象发行股票之上市保荐书</v>
      </c>
    </row>
    <row r="13" spans="1:3">
      <c r="A13" s="3" t="s">
        <v>3</v>
      </c>
      <c r="B13" s="3" t="s">
        <v>6</v>
      </c>
      <c r="C13" s="4" t="str">
        <f>HYPERLINK("http://news.windin.com/ns/bulletin.php?code=C83164C7C050&amp;id=117163644&amp;type=1","阿石创:2020年向特定对象发行股票募集说明书(申报稿)")</f>
        <v>阿石创:2020年向特定对象发行股票募集说明书(申报稿)</v>
      </c>
    </row>
    <row r="14" spans="1:3">
      <c r="A14" s="3" t="s">
        <v>3</v>
      </c>
      <c r="B14" s="3" t="s">
        <v>6</v>
      </c>
      <c r="C14" s="4" t="str">
        <f>HYPERLINK("http://news.windin.com/ns/bulletin.php?code=C818FED9C050&amp;id=117163642&amp;type=1","阿石创:关于向特定对象发行股票申请获得深圳证券交易所受理的公告")</f>
        <v>阿石创:关于向特定对象发行股票申请获得深圳证券交易所受理的公告</v>
      </c>
    </row>
    <row r="15" spans="1:3">
      <c r="A15" s="3" t="s">
        <v>3</v>
      </c>
      <c r="B15" s="3" t="s">
        <v>5</v>
      </c>
      <c r="C15" s="4" t="str">
        <f>HYPERLINK("http://news.windin.com/ns/bulletin.php?code=C4B71FEFC050&amp;id=117163638&amp;type=1","泰禾集团:独立董事关于对深圳证券交易所年报问询函回复的独立意见")</f>
        <v>泰禾集团:独立董事关于对深圳证券交易所年报问询函回复的独立意见</v>
      </c>
    </row>
    <row r="16" spans="1:3">
      <c r="A16" s="3" t="s">
        <v>3</v>
      </c>
      <c r="B16" s="3" t="s">
        <v>5</v>
      </c>
      <c r="C16" s="4" t="str">
        <f>HYPERLINK("http://news.windin.com/ns/bulletin.php?code=A8B51DA3C050&amp;id=117163614&amp;type=1","泰禾集团:关于对深圳证券交易所《年报问询函》的回复公告")</f>
        <v>泰禾集团:关于对深圳证券交易所《年报问询函》的回复公告</v>
      </c>
    </row>
    <row r="17" spans="1:3">
      <c r="A17" s="3" t="s">
        <v>3</v>
      </c>
      <c r="B17" s="3" t="s">
        <v>7</v>
      </c>
      <c r="C17" s="4" t="str">
        <f>HYPERLINK("http://news.windin.com/ns/bulletin.php?code=AA83198FC047&amp;id=117162526&amp;type=1","青松股份:2019年年度权益分派实施公告")</f>
        <v>青松股份:2019年年度权益分派实施公告</v>
      </c>
    </row>
    <row r="18" spans="1:3">
      <c r="A18" s="3" t="s">
        <v>3</v>
      </c>
      <c r="B18" s="3" t="s">
        <v>8</v>
      </c>
      <c r="C18" s="4" t="str">
        <f>HYPERLINK("http://news.windin.com/ns/bulletin.php?code=486A5E97C047&amp;id=117162472&amp;type=1","永福股份:关于签订日常经营重大合同的公告")</f>
        <v>永福股份:关于签订日常经营重大合同的公告</v>
      </c>
    </row>
    <row r="19" spans="1:3">
      <c r="A19" s="3" t="s">
        <v>3</v>
      </c>
      <c r="B19" s="3" t="s">
        <v>9</v>
      </c>
      <c r="C19" s="4" t="str">
        <f>HYPERLINK("http://news.windin.com/ns/bulletin.php?code=5E5D045FC044&amp;id=117161936&amp;type=1","*ST华映:关于公司开展融资租赁业务暨关联交易的进展公告")</f>
        <v>*ST华映:关于公司开展融资租赁业务暨关联交易的进展公告</v>
      </c>
    </row>
    <row r="20" spans="1:3">
      <c r="A20" s="3" t="s">
        <v>3</v>
      </c>
      <c r="B20" s="3" t="s">
        <v>10</v>
      </c>
      <c r="C20" s="4" t="str">
        <f>HYPERLINK("http://news.windin.com/ns/bulletin.php?code=914A0975C041&amp;id=117161626&amp;type=1","恺英网络:关于收到行政处罚决定书的公告")</f>
        <v>恺英网络:关于收到行政处罚决定书的公告</v>
      </c>
    </row>
    <row r="21" spans="1:3">
      <c r="A21" s="3" t="s">
        <v>3</v>
      </c>
      <c r="B21" s="3" t="s">
        <v>11</v>
      </c>
      <c r="C21" s="4" t="str">
        <f>HYPERLINK("http://news.windin.com/ns/bulletin.php?code=F18F56F1C03D&amp;id=117160952&amp;type=1","兴业银行:2019年年度A股分红派息实施公告")</f>
        <v>兴业银行:2019年年度A股分红派息实施公告</v>
      </c>
    </row>
    <row r="22" spans="1:3">
      <c r="A22" s="3" t="s">
        <v>3</v>
      </c>
      <c r="B22" s="3" t="s">
        <v>11</v>
      </c>
      <c r="C22" s="4" t="str">
        <f>HYPERLINK("http://news.windin.com/ns/bulletin.php?code=ED9E8745C03D&amp;id=117160940&amp;type=1","兴业银行:2019年度优先股股息派发实施公告")</f>
        <v>兴业银行:2019年度优先股股息派发实施公告</v>
      </c>
    </row>
    <row r="23" spans="1:3">
      <c r="A23" s="3" t="s">
        <v>3</v>
      </c>
      <c r="B23" s="3" t="s">
        <v>12</v>
      </c>
      <c r="C23" s="4" t="str">
        <f>HYPERLINK("http://news.windin.com/ns/bulletin.php?code=2EC8CB5FC037&amp;id=117158740&amp;type=1","中能电气:关于公司2016年股权激励计划预留授予期权注销完成的公告")</f>
        <v>中能电气:关于公司2016年股权激励计划预留授予期权注销完成的公告</v>
      </c>
    </row>
    <row r="24" spans="1:3">
      <c r="A24" s="3" t="s">
        <v>3</v>
      </c>
      <c r="B24" s="3" t="s">
        <v>5</v>
      </c>
      <c r="C24" s="4" t="str">
        <f>HYPERLINK("http://news.windin.com/ns/bulletin.php?code=2CBD96DFC037&amp;id=117158736&amp;type=1","泰禾集团:东方金诚国际信用评估有限公司关于下调公司主体及相关债项信用等级的公告")</f>
        <v>泰禾集团:东方金诚国际信用评估有限公司关于下调公司主体及相关债项信用等级的公告</v>
      </c>
    </row>
    <row r="25" spans="1:3">
      <c r="A25" s="3" t="s">
        <v>3</v>
      </c>
      <c r="B25" s="3" t="s">
        <v>13</v>
      </c>
      <c r="C25" s="4" t="str">
        <f>HYPERLINK("http://news.windin.com/ns/bulletin.php?code=F6DF2E03C036&amp;id=117158682&amp;type=1","星云股份:关于控股股东股份解除质押的公告")</f>
        <v>星云股份:关于控股股东股份解除质押的公告</v>
      </c>
    </row>
    <row r="26" spans="1:3">
      <c r="A26" s="3" t="s">
        <v>3</v>
      </c>
      <c r="B26" s="3" t="s">
        <v>14</v>
      </c>
      <c r="C26" s="4" t="str">
        <f>HYPERLINK("http://news.windin.com/ns/bulletin.php?code=46F81419C02C&amp;id=117154356&amp;type=1","凤竹纺织:2020年第一次临时股东大会会议资料")</f>
        <v>凤竹纺织:2020年第一次临时股东大会会议资料</v>
      </c>
    </row>
    <row r="27" spans="1:3">
      <c r="A27" s="3" t="s">
        <v>3</v>
      </c>
      <c r="B27" s="3" t="s">
        <v>15</v>
      </c>
      <c r="C27" s="4" t="str">
        <f>HYPERLINK("http://news.windin.com/ns/bulletin.php?code=5101B1C3C028&amp;id=117153458&amp;type=1","龙溪股份:七届二十次董事会决议公告")</f>
        <v>龙溪股份:七届二十次董事会决议公告</v>
      </c>
    </row>
    <row r="28" spans="1:3">
      <c r="A28" s="3" t="s">
        <v>3</v>
      </c>
      <c r="B28" s="3" t="s">
        <v>15</v>
      </c>
      <c r="C28" s="4" t="str">
        <f>HYPERLINK("http://news.windin.com/ns/bulletin.php?code=4F513185C028&amp;id=117153460&amp;type=1","龙溪股份:独立董事关于聘任高级管理人员的独立意见")</f>
        <v>龙溪股份:独立董事关于聘任高级管理人员的独立意见</v>
      </c>
    </row>
    <row r="29" spans="1:3">
      <c r="A29" s="3" t="s">
        <v>3</v>
      </c>
      <c r="B29" s="3" t="s">
        <v>16</v>
      </c>
      <c r="C29" s="4" t="str">
        <f>HYPERLINK("http://news.windin.com/ns/bulletin.php?code=0132724FC028&amp;id=117153322&amp;type=1","阳光城:主体与相关债项2020年度跟踪评级报告")</f>
        <v>阳光城:主体与相关债项2020年度跟踪评级报告</v>
      </c>
    </row>
    <row r="30" spans="1:3">
      <c r="A30" s="3" t="s">
        <v>3</v>
      </c>
      <c r="B30" s="3" t="s">
        <v>17</v>
      </c>
      <c r="C30" s="4" t="str">
        <f>HYPERLINK("http://news.windin.com/ns/bulletin.php?code=B2517B08C026&amp;id=117153236&amp;type=1","龙马环卫:关于2020年度使用公司自有闲置流动资金进行现金管理的进展公告(一)")</f>
        <v>龙马环卫:关于2020年度使用公司自有闲置流动资金进行现金管理的进展公告(一)</v>
      </c>
    </row>
    <row r="31" spans="1:3">
      <c r="A31" s="3" t="s">
        <v>3</v>
      </c>
      <c r="B31" s="3" t="s">
        <v>18</v>
      </c>
      <c r="C31" s="4" t="str">
        <f>HYPERLINK("http://news.windin.com/ns/bulletin.php?code=58A879E4C024&amp;id=117152808&amp;type=1","永悦科技:独立董事关于第二届董事会第二十五次会议相关事项的独立意见")</f>
        <v>永悦科技:独立董事关于第二届董事会第二十五次会议相关事项的独立意见</v>
      </c>
    </row>
    <row r="32" spans="1:3">
      <c r="A32" s="3" t="s">
        <v>3</v>
      </c>
      <c r="B32" s="3" t="s">
        <v>18</v>
      </c>
      <c r="C32" s="4" t="str">
        <f>HYPERLINK("http://news.windin.com/ns/bulletin.php?code=530F8351C024&amp;id=117152730&amp;type=1","永悦科技:兴业证券股份有限公司关于永悦科技股份有限公司使用闲置募集资金进行现金管理额度之核查意见")</f>
        <v>永悦科技:兴业证券股份有限公司关于永悦科技股份有限公司使用闲置募集资金进行现金管理额度之核查意见</v>
      </c>
    </row>
    <row r="33" spans="1:3">
      <c r="A33" s="3" t="s">
        <v>3</v>
      </c>
      <c r="B33" s="3" t="s">
        <v>18</v>
      </c>
      <c r="C33" s="4" t="str">
        <f>HYPERLINK("http://news.windin.com/ns/bulletin.php?code=51F06184C024&amp;id=117152756&amp;type=1","永悦科技:关于使用闲置募集资金进行现金管理额度的公告")</f>
        <v>永悦科技:关于使用闲置募集资金进行现金管理额度的公告</v>
      </c>
    </row>
    <row r="34" spans="1:3">
      <c r="A34" s="3" t="s">
        <v>3</v>
      </c>
      <c r="B34" s="3" t="s">
        <v>18</v>
      </c>
      <c r="C34" s="4" t="str">
        <f>HYPERLINK("http://news.windin.com/ns/bulletin.php?code=53D9D827C024&amp;id=117152716&amp;type=1","永悦科技:第二届监事会第二十一次会议决议公告")</f>
        <v>永悦科技:第二届监事会第二十一次会议决议公告</v>
      </c>
    </row>
    <row r="35" spans="1:3">
      <c r="A35" s="5" t="s">
        <v>19</v>
      </c>
      <c r="B35" s="5"/>
      <c r="C35"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2020-07-08T14:42:00Z</dcterms:created>
  <dcterms:modified xsi:type="dcterms:W3CDTF">2020-07-08T06:43:28Z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