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<sst xmlns="http://schemas.openxmlformats.org/spreadsheetml/2006/main" count="58" uniqueCount="21">
  <si>
    <t>公告日期</t>
  </si>
  <si>
    <t>证券代码</t>
  </si>
  <si>
    <t>公告标题</t>
  </si>
  <si>
    <t>2020-07-10</t>
  </si>
  <si>
    <t>002752.SZ</t>
  </si>
  <si>
    <t>300174.SZ</t>
  </si>
  <si>
    <t>300650.SZ</t>
  </si>
  <si>
    <t>300712.SZ</t>
  </si>
  <si>
    <t>002509.SZ</t>
  </si>
  <si>
    <t>000663.SZ</t>
  </si>
  <si>
    <t>000632.SZ</t>
  </si>
  <si>
    <t>002578.SZ</t>
  </si>
  <si>
    <t>002299.SZ</t>
  </si>
  <si>
    <t>002174.SZ</t>
  </si>
  <si>
    <t>601899.SH</t>
  </si>
  <si>
    <t>300525.SZ</t>
  </si>
  <si>
    <t>000732.SZ</t>
  </si>
  <si>
    <t>000547.SZ</t>
  </si>
  <si>
    <t>000671.SZ</t>
  </si>
  <si>
    <t>603668.SH</t>
  </si>
  <si>
    <t>数据来源：Wind</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</si>
</sst>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3" fillId="15" borderId="0" applyNumberFormat="0" applyBorder="0" applyAlignment="0" applyProtection="0">
      <alignment vertical="center"/>
    </xf>
    <xf numFmtId="0" fontId="13" fillId="11"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3" fillId="8"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4" fillId="20" borderId="0" applyNumberFormat="0" applyBorder="0" applyAlignment="0" applyProtection="0">
      <alignment vertical="center"/>
    </xf>
    <xf numFmtId="0" fontId="1" fillId="0" borderId="0" applyNumberForma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18" borderId="8" applyNumberFormat="0" applyFont="0" applyAlignment="0" applyProtection="0">
      <alignment vertical="center"/>
    </xf>
    <xf numFmtId="0" fontId="4" fillId="5"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3" applyNumberFormat="0" applyFill="0" applyAlignment="0" applyProtection="0">
      <alignment vertical="center"/>
    </xf>
    <xf numFmtId="0" fontId="6" fillId="0" borderId="3" applyNumberFormat="0" applyFill="0" applyAlignment="0" applyProtection="0">
      <alignment vertical="center"/>
    </xf>
    <xf numFmtId="0" fontId="4" fillId="10" borderId="0" applyNumberFormat="0" applyBorder="0" applyAlignment="0" applyProtection="0">
      <alignment vertical="center"/>
    </xf>
    <xf numFmtId="0" fontId="10" fillId="0" borderId="5" applyNumberFormat="0" applyFill="0" applyAlignment="0" applyProtection="0">
      <alignment vertical="center"/>
    </xf>
    <xf numFmtId="0" fontId="4" fillId="22" borderId="0" applyNumberFormat="0" applyBorder="0" applyAlignment="0" applyProtection="0">
      <alignment vertical="center"/>
    </xf>
    <xf numFmtId="0" fontId="16" fillId="7" borderId="6" applyNumberFormat="0" applyAlignment="0" applyProtection="0">
      <alignment vertical="center"/>
    </xf>
    <xf numFmtId="0" fontId="12" fillId="7" borderId="4" applyNumberFormat="0" applyAlignment="0" applyProtection="0">
      <alignment vertical="center"/>
    </xf>
    <xf numFmtId="0" fontId="20" fillId="19" borderId="9" applyNumberFormat="0" applyAlignment="0" applyProtection="0">
      <alignment vertical="center"/>
    </xf>
    <xf numFmtId="0" fontId="3" fillId="23" borderId="0" applyNumberFormat="0" applyBorder="0" applyAlignment="0" applyProtection="0">
      <alignment vertical="center"/>
    </xf>
    <xf numFmtId="0" fontId="4" fillId="17" borderId="0" applyNumberFormat="0" applyBorder="0" applyAlignment="0" applyProtection="0">
      <alignment vertical="center"/>
    </xf>
    <xf numFmtId="0" fontId="18" fillId="0" borderId="7" applyNumberFormat="0" applyFill="0" applyAlignment="0" applyProtection="0">
      <alignment vertical="center"/>
    </xf>
    <xf numFmtId="0" fontId="5" fillId="0" borderId="2" applyNumberFormat="0" applyFill="0" applyAlignment="0" applyProtection="0">
      <alignment vertical="center"/>
    </xf>
    <xf numFmtId="0" fontId="14" fillId="14" borderId="0" applyNumberFormat="0" applyBorder="0" applyAlignment="0" applyProtection="0">
      <alignment vertical="center"/>
    </xf>
    <xf numFmtId="0" fontId="17" fillId="16" borderId="0" applyNumberFormat="0" applyBorder="0" applyAlignment="0" applyProtection="0">
      <alignment vertical="center"/>
    </xf>
    <xf numFmtId="0" fontId="3" fillId="25" borderId="0" applyNumberFormat="0" applyBorder="0" applyAlignment="0" applyProtection="0">
      <alignment vertical="center"/>
    </xf>
    <xf numFmtId="0" fontId="4" fillId="3" borderId="0" applyNumberFormat="0" applyBorder="0" applyAlignment="0" applyProtection="0">
      <alignment vertical="center"/>
    </xf>
    <xf numFmtId="0" fontId="3" fillId="1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12" borderId="0" applyNumberFormat="0" applyBorder="0" applyAlignment="0" applyProtection="0">
      <alignment vertical="center"/>
    </xf>
    <xf numFmtId="0" fontId="4" fillId="9" borderId="0" applyNumberFormat="0" applyBorder="0" applyAlignment="0" applyProtection="0">
      <alignment vertical="center"/>
    </xf>
    <xf numFmtId="0" fontId="4" fillId="27" borderId="0" applyNumberFormat="0" applyBorder="0" applyAlignment="0" applyProtection="0">
      <alignment vertical="center"/>
    </xf>
    <xf numFmtId="0" fontId="3" fillId="24" borderId="0" applyNumberFormat="0" applyBorder="0" applyAlignment="0" applyProtection="0">
      <alignment vertical="center"/>
    </xf>
    <xf numFmtId="0" fontId="3" fillId="29" borderId="0" applyNumberFormat="0" applyBorder="0" applyAlignment="0" applyProtection="0">
      <alignment vertical="center"/>
    </xf>
    <xf numFmtId="0" fontId="4" fillId="26" borderId="0" applyNumberFormat="0" applyBorder="0" applyAlignment="0" applyProtection="0">
      <alignment vertical="center"/>
    </xf>
    <xf numFmtId="0" fontId="3" fillId="28" borderId="0" applyNumberFormat="0" applyBorder="0" applyAlignment="0" applyProtection="0">
      <alignment vertical="center"/>
    </xf>
    <xf numFmtId="0" fontId="4" fillId="21" borderId="0" applyNumberFormat="0" applyBorder="0" applyAlignment="0" applyProtection="0">
      <alignment vertical="center"/>
    </xf>
    <xf numFmtId="0" fontId="4" fillId="30" borderId="0" applyNumberFormat="0" applyBorder="0" applyAlignment="0" applyProtection="0">
      <alignment vertical="center"/>
    </xf>
    <xf numFmtId="0" fontId="3" fillId="31" borderId="0" applyNumberFormat="0" applyBorder="0" applyAlignment="0" applyProtection="0">
      <alignment vertical="center"/>
    </xf>
    <xf numFmtId="0" fontId="4" fillId="32"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tabSelected="1" workbookViewId="0">
      <pane xSplit="2" ySplit="1" topLeftCell="C14" activePane="bottomRight" state="frozen"/>
      <selection/>
      <selection pane="topRight"/>
      <selection pane="bottomLeft"/>
      <selection pane="bottomRight" activeCell="C50" sqref="C50"/>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HYPERLINK("http://news.windin.com/ns/bulletin.php?code=5CBE01E2C1D8&amp;id=117215454&amp;type=1","昇兴股份:公司与中信证券股份有限公司关于公司上市公司非公开发行新股核准申请文件反馈意见的回复(修订稿)")</f>
        <v>昇兴股份:公司与中信证券股份有限公司关于公司上市公司非公开发行新股核准申请文件反馈意见的回复(修订稿)</v>
      </c>
    </row>
    <row r="3" spans="1:3">
      <c r="A3" s="3" t="s">
        <v>3</v>
      </c>
      <c r="B3" s="3" t="s">
        <v>4</v>
      </c>
      <c r="C3" s="4" t="str">
        <f>HYPERLINK("http://news.windin.com/ns/bulletin.php?code=5EE79FAAC1D8&amp;id=117215452&amp;type=1","昇兴股份:关于《中国证监会行政许可项目审查一次反馈意见通知书》之反馈意见回复(修订稿)的公告")</f>
        <v>昇兴股份:关于《中国证监会行政许可项目审查一次反馈意见通知书》之反馈意见回复(修订稿)的公告</v>
      </c>
    </row>
    <row r="4" spans="1:3">
      <c r="A4" s="3" t="s">
        <v>3</v>
      </c>
      <c r="B4" s="3" t="s">
        <v>5</v>
      </c>
      <c r="C4" s="4" t="str">
        <f>HYPERLINK("http://news.windin.com/ns/bulletin.php?code=23376897C1D6&amp;id=117214714&amp;type=1","元力股份:国金证券股份有限公司关于公司创业板非公开发行股票之上市保荐书")</f>
        <v>元力股份:国金证券股份有限公司关于公司创业板非公开发行股票之上市保荐书</v>
      </c>
    </row>
    <row r="5" spans="1:3">
      <c r="A5" s="3" t="s">
        <v>3</v>
      </c>
      <c r="B5" s="3" t="s">
        <v>5</v>
      </c>
      <c r="C5" s="4" t="str">
        <f>HYPERLINK("http://news.windin.com/ns/bulletin.php?code=23280964C1D6&amp;id=117214702&amp;type=1","元力股份:关于新增股份变动报告及上市公告书的提示性公告")</f>
        <v>元力股份:关于新增股份变动报告及上市公告书的提示性公告</v>
      </c>
    </row>
    <row r="6" spans="1:3">
      <c r="A6" s="3" t="s">
        <v>3</v>
      </c>
      <c r="B6" s="3" t="s">
        <v>5</v>
      </c>
      <c r="C6" s="4" t="str">
        <f>HYPERLINK("http://news.windin.com/ns/bulletin.php?code=2407BE2DC1D6&amp;id=117214698&amp;type=1","元力股份:新增股份变动报告及上市公告书")</f>
        <v>元力股份:新增股份变动报告及上市公告书</v>
      </c>
    </row>
    <row r="7" spans="1:3">
      <c r="A7" s="3" t="s">
        <v>3</v>
      </c>
      <c r="B7" s="3" t="s">
        <v>5</v>
      </c>
      <c r="C7" s="4" t="str">
        <f>HYPERLINK("http://news.windin.com/ns/bulletin.php?code=23645743C1D6&amp;id=117214686&amp;type=1","元力股份:关于董事,监事和高级管理人员持股情况变动的报告")</f>
        <v>元力股份:关于董事,监事和高级管理人员持股情况变动的报告</v>
      </c>
    </row>
    <row r="8" spans="1:3">
      <c r="A8" s="3" t="s">
        <v>3</v>
      </c>
      <c r="B8" s="3" t="s">
        <v>6</v>
      </c>
      <c r="C8" s="4" t="str">
        <f>HYPERLINK("http://news.windin.com/ns/bulletin.php?code=B4ED3426C1D5&amp;id=117214604&amp;type=1","太龙照明:关于重大资产重组的进展公告")</f>
        <v>太龙照明:关于重大资产重组的进展公告</v>
      </c>
    </row>
    <row r="9" spans="1:3">
      <c r="A9" s="3" t="s">
        <v>3</v>
      </c>
      <c r="B9" s="3" t="s">
        <v>7</v>
      </c>
      <c r="C9" s="4" t="str">
        <f>HYPERLINK("http://news.windin.com/ns/bulletin.php?code=B5B51418C1D5&amp;id=117214594&amp;type=1","永福股份:2019年年度权益分派实施公告")</f>
        <v>永福股份:2019年年度权益分派实施公告</v>
      </c>
    </row>
    <row r="10" spans="1:3">
      <c r="A10" s="3" t="s">
        <v>3</v>
      </c>
      <c r="B10" s="3" t="s">
        <v>8</v>
      </c>
      <c r="C10" s="4" t="str">
        <f>HYPERLINK("http://news.windin.com/ns/bulletin.php?code=AFBB6583C1D5&amp;id=117214562&amp;type=1","天茂退:关于公司股票进入退市整理期交易的第六次风险提示性公告")</f>
        <v>天茂退:关于公司股票进入退市整理期交易的第六次风险提示性公告</v>
      </c>
    </row>
    <row r="11" spans="1:3">
      <c r="A11" s="3" t="s">
        <v>3</v>
      </c>
      <c r="B11" s="3" t="s">
        <v>9</v>
      </c>
      <c r="C11" s="4" t="str">
        <f>HYPERLINK("http://news.windin.com/ns/bulletin.php?code=E7FD919AC1D4&amp;id=117214446&amp;type=1","*ST永林:关于收到福建证监局对公司采取责令公开说明措施决定的公告")</f>
        <v>*ST永林:关于收到福建证监局对公司采取责令公开说明措施决定的公告</v>
      </c>
    </row>
    <row r="12" spans="1:3">
      <c r="A12" s="3" t="s">
        <v>3</v>
      </c>
      <c r="B12" s="3" t="s">
        <v>10</v>
      </c>
      <c r="C12" s="4" t="str">
        <f>HYPERLINK("http://news.windin.com/ns/bulletin.php?code=D08CCE86C1D4&amp;id=117214396&amp;type=1","三木集团:关于控股子公司投资私募证券投资基金的公告")</f>
        <v>三木集团:关于控股子公司投资私募证券投资基金的公告</v>
      </c>
    </row>
    <row r="13" spans="1:3">
      <c r="A13" s="3" t="s">
        <v>3</v>
      </c>
      <c r="B13" s="3" t="s">
        <v>10</v>
      </c>
      <c r="C13" s="4" t="str">
        <f>HYPERLINK("http://news.windin.com/ns/bulletin.php?code=D483B7FAC1D4&amp;id=117214398&amp;type=1","三木集团:第九届董事会第十九次会议决议公告")</f>
        <v>三木集团:第九届董事会第十九次会议决议公告</v>
      </c>
    </row>
    <row r="14" spans="1:3">
      <c r="A14" s="3" t="s">
        <v>3</v>
      </c>
      <c r="B14" s="3" t="s">
        <v>10</v>
      </c>
      <c r="C14" s="4" t="str">
        <f>HYPERLINK("http://news.windin.com/ns/bulletin.php?code=BD8CF8F7C1D4&amp;id=117214382&amp;type=1","三木集团:独立董事关于第九届董事会第十九次会议相关事项的独立意见")</f>
        <v>三木集团:独立董事关于第九届董事会第十九次会议相关事项的独立意见</v>
      </c>
    </row>
    <row r="15" spans="1:3">
      <c r="A15" s="3" t="s">
        <v>3</v>
      </c>
      <c r="B15" s="3" t="s">
        <v>10</v>
      </c>
      <c r="C15" s="4" t="str">
        <f>HYPERLINK("http://news.windin.com/ns/bulletin.php?code=BDBE4742C1D4&amp;id=117214380&amp;type=1","三木集团:独立董事事前认可意见")</f>
        <v>三木集团:独立董事事前认可意见</v>
      </c>
    </row>
    <row r="16" spans="1:3">
      <c r="A16" s="3" t="s">
        <v>3</v>
      </c>
      <c r="B16" s="3" t="s">
        <v>10</v>
      </c>
      <c r="C16" s="4" t="str">
        <f>HYPERLINK("http://news.windin.com/ns/bulletin.php?code=BD8CF8F0C1D4&amp;id=117214378&amp;type=1","三木集团:关于2020年度日常关联交易预计的公告")</f>
        <v>三木集团:关于2020年度日常关联交易预计的公告</v>
      </c>
    </row>
    <row r="17" spans="1:3">
      <c r="A17" s="3" t="s">
        <v>3</v>
      </c>
      <c r="B17" s="3" t="s">
        <v>11</v>
      </c>
      <c r="C17" s="4" t="str">
        <f>HYPERLINK("http://news.windin.com/ns/bulletin.php?code=B2735BE4C1D4&amp;id=117214376&amp;type=1","闽发铝业:关于公司股东股份质押的公告")</f>
        <v>闽发铝业:关于公司股东股份质押的公告</v>
      </c>
    </row>
    <row r="18" spans="1:3">
      <c r="A18" s="3" t="s">
        <v>3</v>
      </c>
      <c r="B18" s="3" t="s">
        <v>12</v>
      </c>
      <c r="C18" s="4" t="str">
        <f>HYPERLINK("http://news.windin.com/ns/bulletin.php?code=EE36D0F3C1CB&amp;id=117211946&amp;type=1","圣农发展:2020年6月份销售情况简报")</f>
        <v>圣农发展:2020年6月份销售情况简报</v>
      </c>
    </row>
    <row r="19" spans="1:3">
      <c r="A19" s="3" t="s">
        <v>3</v>
      </c>
      <c r="B19" s="3" t="s">
        <v>13</v>
      </c>
      <c r="C19" s="4" t="str">
        <f>HYPERLINK("http://news.windin.com/ns/bulletin.php?code=AAE4A5EBC1CB&amp;id=117211690&amp;type=1","游族网络:关于公司控股股东股份解除质押的公告")</f>
        <v>游族网络:关于公司控股股东股份解除质押的公告</v>
      </c>
    </row>
    <row r="20" spans="1:3">
      <c r="A20" s="3" t="s">
        <v>3</v>
      </c>
      <c r="B20" s="3" t="s">
        <v>14</v>
      </c>
      <c r="C20" s="4" t="str">
        <f>HYPERLINK("http://news.windin.com/ns/bulletin.php?code=F6361DDAC1CA&amp;id=117211520&amp;type=1","紫金矿业:2019年年度权益分派实施公告")</f>
        <v>紫金矿业:2019年年度权益分派实施公告</v>
      </c>
    </row>
    <row r="21" spans="1:3">
      <c r="A21" s="3" t="s">
        <v>3</v>
      </c>
      <c r="B21" s="3" t="s">
        <v>14</v>
      </c>
      <c r="C21" s="4" t="str">
        <f>HYPERLINK("http://news.windin.com/ns/bulletin.php?code=F2CD5CD2C1CA&amp;id=117211486&amp;type=1","紫金矿业:关于完成西藏巨龙铜业有限公司50.1%股权收购的公告")</f>
        <v>紫金矿业:关于完成西藏巨龙铜业有限公司50.1%股权收购的公告</v>
      </c>
    </row>
    <row r="22" spans="1:3">
      <c r="A22" s="3" t="s">
        <v>3</v>
      </c>
      <c r="B22" s="3" t="s">
        <v>15</v>
      </c>
      <c r="C22" s="4" t="str">
        <f>HYPERLINK("http://news.windin.com/ns/bulletin.php?code=B35B6B0EC1C6&amp;id=117210132&amp;type=1","博思软件:关于延期回复深圳证券交易所重组问询函的公告")</f>
        <v>博思软件:关于延期回复深圳证券交易所重组问询函的公告</v>
      </c>
    </row>
    <row r="23" spans="1:3">
      <c r="A23" s="3" t="s">
        <v>3</v>
      </c>
      <c r="B23" s="3" t="s">
        <v>16</v>
      </c>
      <c r="C23" s="4" t="str">
        <f>HYPERLINK("http://news.windin.com/ns/bulletin.php?code=B015AD39C1C6&amp;id=117210128&amp;type=1","泰禾集团:东兴证券股份有限公司关于公司2016年面向合格投资者公开发行公司债券重大事项临时受托管理事务报告")</f>
        <v>泰禾集团:东兴证券股份有限公司关于公司2016年面向合格投资者公开发行公司债券重大事项临时受托管理事务报告</v>
      </c>
    </row>
    <row r="24" spans="1:3">
      <c r="A24" s="3" t="s">
        <v>3</v>
      </c>
      <c r="B24" s="3" t="s">
        <v>17</v>
      </c>
      <c r="C24" s="4" t="str">
        <f>HYPERLINK("http://news.windin.com/ns/bulletin.php?code=9207D582C1C3&amp;id=117208900&amp;type=1","航天发展:关于股东股份解押的公告")</f>
        <v>航天发展:关于股东股份解押的公告</v>
      </c>
    </row>
    <row r="25" spans="1:3">
      <c r="A25" s="3" t="s">
        <v>3</v>
      </c>
      <c r="B25" s="3" t="s">
        <v>18</v>
      </c>
      <c r="C25" s="4" t="str">
        <f>HYPERLINK("http://news.windin.com/ns/bulletin.php?code=16719386C1C1&amp;id=117207620&amp;type=1","阳光城:关于股东所持公司股份解押及质押的公告")</f>
        <v>阳光城:关于股东所持公司股份解押及质押的公告</v>
      </c>
    </row>
    <row r="26" spans="1:3">
      <c r="A26" s="3" t="s">
        <v>3</v>
      </c>
      <c r="B26" s="3" t="s">
        <v>18</v>
      </c>
      <c r="C26" s="4" t="str">
        <f>HYPERLINK("http://news.windin.com/ns/bulletin.php?code=16231DA0C1C1&amp;id=117207618&amp;type=1","阳光城:2020年度日常关联交易预计的公告")</f>
        <v>阳光城:2020年度日常关联交易预计的公告</v>
      </c>
    </row>
    <row r="27" spans="1:3">
      <c r="A27" s="3" t="s">
        <v>3</v>
      </c>
      <c r="B27" s="3" t="s">
        <v>4</v>
      </c>
      <c r="C27" s="4" t="str">
        <f>HYPERLINK("http://news.windin.com/ns/bulletin.php?code=60BFECA2C1B8&amp;id=117206080&amp;type=1","昇兴股份:关于特定股东股份减持计划减持数量过半的公告")</f>
        <v>昇兴股份:关于特定股东股份减持计划减持数量过半的公告</v>
      </c>
    </row>
    <row r="28" spans="1:3">
      <c r="A28" s="3" t="s">
        <v>3</v>
      </c>
      <c r="B28" s="3" t="s">
        <v>19</v>
      </c>
      <c r="C28" s="4" t="str">
        <f>HYPERLINK("http://news.windin.com/ns/bulletin.php?code=8D3EDFBCC1B6&amp;id=117205720&amp;type=1","天马科技:关于全资子公司签署线上平台推广销售项目委托运营协议书暨战略框架协议的公告")</f>
        <v>天马科技:关于全资子公司签署线上平台推广销售项目委托运营协议书暨战略框架协议的公告</v>
      </c>
    </row>
    <row r="29" spans="1:3">
      <c r="A29" s="5" t="s">
        <v>20</v>
      </c>
      <c r="B29" s="5"/>
      <c r="C29"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2020-07-10T14:40:00Z</dcterms:created>
  <dcterms:modified xsi:type="dcterms:W3CDTF">2020-07-10T06:41:39Z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