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<sst xmlns="http://schemas.openxmlformats.org/spreadsheetml/2006/main" count="60" uniqueCount="16">
  <si>
    <t>公告日期</t>
  </si>
  <si>
    <t>证券代码</t>
  </si>
  <si>
    <t>公告标题</t>
  </si>
  <si>
    <t>2020-08-06</t>
  </si>
  <si>
    <t>600592.SH</t>
  </si>
  <si>
    <t>300750.SZ</t>
  </si>
  <si>
    <t>300132.SZ</t>
  </si>
  <si>
    <t>000671.SZ</t>
  </si>
  <si>
    <t>603555.SH</t>
  </si>
  <si>
    <t>600660.SH</t>
  </si>
  <si>
    <t>600203.SH</t>
  </si>
  <si>
    <t>002529.SZ</t>
  </si>
  <si>
    <t>603933.SH</t>
  </si>
  <si>
    <t>603636.SH</t>
  </si>
  <si>
    <t>600483.SH</t>
  </si>
  <si>
    <t>数据来源：Wind</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</si>
</sst>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10" borderId="0" applyNumberFormat="0" applyBorder="0" applyAlignment="0" applyProtection="0">
      <alignment vertical="center"/>
    </xf>
    <xf numFmtId="0" fontId="18" fillId="14"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17" borderId="0" applyNumberFormat="0" applyBorder="0" applyAlignment="0" applyProtection="0">
      <alignment vertical="center"/>
    </xf>
    <xf numFmtId="0" fontId="11" fillId="5" borderId="0" applyNumberFormat="0" applyBorder="0" applyAlignment="0" applyProtection="0">
      <alignment vertical="center"/>
    </xf>
    <xf numFmtId="43" fontId="7" fillId="0" borderId="0" applyFont="0" applyFill="0" applyBorder="0" applyAlignment="0" applyProtection="0">
      <alignment vertical="center"/>
    </xf>
    <xf numFmtId="0" fontId="12" fillId="20"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9" borderId="5"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13" borderId="0" applyNumberFormat="0" applyBorder="0" applyAlignment="0" applyProtection="0">
      <alignment vertical="center"/>
    </xf>
    <xf numFmtId="0" fontId="9" fillId="0" borderId="7" applyNumberFormat="0" applyFill="0" applyAlignment="0" applyProtection="0">
      <alignment vertical="center"/>
    </xf>
    <xf numFmtId="0" fontId="12" fillId="22" borderId="0" applyNumberFormat="0" applyBorder="0" applyAlignment="0" applyProtection="0">
      <alignment vertical="center"/>
    </xf>
    <xf numFmtId="0" fontId="13" fillId="8" borderId="4" applyNumberFormat="0" applyAlignment="0" applyProtection="0">
      <alignment vertical="center"/>
    </xf>
    <xf numFmtId="0" fontId="20" fillId="8" borderId="8" applyNumberFormat="0" applyAlignment="0" applyProtection="0">
      <alignment vertical="center"/>
    </xf>
    <xf numFmtId="0" fontId="4" fillId="4" borderId="2" applyNumberFormat="0" applyAlignment="0" applyProtection="0">
      <alignment vertical="center"/>
    </xf>
    <xf numFmtId="0" fontId="3" fillId="26" borderId="0" applyNumberFormat="0" applyBorder="0" applyAlignment="0" applyProtection="0">
      <alignment vertical="center"/>
    </xf>
    <xf numFmtId="0" fontId="12" fillId="7" borderId="0" applyNumberFormat="0" applyBorder="0" applyAlignment="0" applyProtection="0">
      <alignment vertical="center"/>
    </xf>
    <xf numFmtId="0" fontId="19" fillId="0" borderId="9" applyNumberFormat="0" applyFill="0" applyAlignment="0" applyProtection="0">
      <alignment vertical="center"/>
    </xf>
    <xf numFmtId="0" fontId="15" fillId="0" borderId="6" applyNumberFormat="0" applyFill="0" applyAlignment="0" applyProtection="0">
      <alignment vertical="center"/>
    </xf>
    <xf numFmtId="0" fontId="21" fillId="27" borderId="0" applyNumberFormat="0" applyBorder="0" applyAlignment="0" applyProtection="0">
      <alignment vertical="center"/>
    </xf>
    <xf numFmtId="0" fontId="17" fillId="12" borderId="0" applyNumberFormat="0" applyBorder="0" applyAlignment="0" applyProtection="0">
      <alignment vertical="center"/>
    </xf>
    <xf numFmtId="0" fontId="3" fillId="25" borderId="0" applyNumberFormat="0" applyBorder="0" applyAlignment="0" applyProtection="0">
      <alignment vertical="center"/>
    </xf>
    <xf numFmtId="0" fontId="12" fillId="6" borderId="0" applyNumberFormat="0" applyBorder="0" applyAlignment="0" applyProtection="0">
      <alignment vertical="center"/>
    </xf>
    <xf numFmtId="0" fontId="3" fillId="24" borderId="0" applyNumberFormat="0" applyBorder="0" applyAlignment="0" applyProtection="0">
      <alignment vertical="center"/>
    </xf>
    <xf numFmtId="0" fontId="3" fillId="3" borderId="0" applyNumberFormat="0" applyBorder="0" applyAlignment="0" applyProtection="0">
      <alignment vertical="center"/>
    </xf>
    <xf numFmtId="0" fontId="3" fillId="23" borderId="0" applyNumberFormat="0" applyBorder="0" applyAlignment="0" applyProtection="0">
      <alignment vertical="center"/>
    </xf>
    <xf numFmtId="0" fontId="3" fillId="2" borderId="0" applyNumberFormat="0" applyBorder="0" applyAlignment="0" applyProtection="0">
      <alignment vertical="center"/>
    </xf>
    <xf numFmtId="0" fontId="12" fillId="11" borderId="0" applyNumberFormat="0" applyBorder="0" applyAlignment="0" applyProtection="0">
      <alignment vertical="center"/>
    </xf>
    <xf numFmtId="0" fontId="12" fillId="28" borderId="0" applyNumberFormat="0" applyBorder="0" applyAlignment="0" applyProtection="0">
      <alignment vertical="center"/>
    </xf>
    <xf numFmtId="0" fontId="3" fillId="29" borderId="0" applyNumberFormat="0" applyBorder="0" applyAlignment="0" applyProtection="0">
      <alignment vertical="center"/>
    </xf>
    <xf numFmtId="0" fontId="3" fillId="30" borderId="0" applyNumberFormat="0" applyBorder="0" applyAlignment="0" applyProtection="0">
      <alignment vertical="center"/>
    </xf>
    <xf numFmtId="0" fontId="12" fillId="32" borderId="0" applyNumberFormat="0" applyBorder="0" applyAlignment="0" applyProtection="0">
      <alignment vertical="center"/>
    </xf>
    <xf numFmtId="0" fontId="3" fillId="16" borderId="0" applyNumberFormat="0" applyBorder="0" applyAlignment="0" applyProtection="0">
      <alignment vertical="center"/>
    </xf>
    <xf numFmtId="0" fontId="12" fillId="19" borderId="0" applyNumberFormat="0" applyBorder="0" applyAlignment="0" applyProtection="0">
      <alignment vertical="center"/>
    </xf>
    <xf numFmtId="0" fontId="12" fillId="31" borderId="0" applyNumberFormat="0" applyBorder="0" applyAlignment="0" applyProtection="0">
      <alignment vertical="center"/>
    </xf>
    <xf numFmtId="0" fontId="3" fillId="15"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
  <sheetViews>
    <sheetView tabSelected="1" workbookViewId="0">
      <pane xSplit="2" ySplit="1" topLeftCell="C6" activePane="bottomRight" state="frozen"/>
      <selection/>
      <selection pane="topRight"/>
      <selection pane="bottomLeft"/>
      <selection pane="bottomRight" activeCell="A30" sqref="A30:B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HYPERLINK("http://news.windin.com/ns/bulletin.php?code=C4A3DAB6D715&amp;id=117834178&amp;type=1","龙溪股份:股票交易异常波动公告")</f>
        <v>龙溪股份:股票交易异常波动公告</v>
      </c>
    </row>
    <row r="3" spans="1:3">
      <c r="A3" s="3" t="s">
        <v>3</v>
      </c>
      <c r="B3" s="3" t="s">
        <v>4</v>
      </c>
      <c r="C3" s="4" t="str">
        <f>HYPERLINK("http://news.windin.com/ns/bulletin.php?code=BE60498DD715&amp;id=117834176&amp;type=1","龙溪股份:漳州市九龙江集团有限公司关于龙溪股份股价异常波动征询函的回复")</f>
        <v>龙溪股份:漳州市九龙江集团有限公司关于龙溪股份股价异常波动征询函的回复</v>
      </c>
    </row>
    <row r="4" spans="1:3">
      <c r="A4" s="3" t="s">
        <v>3</v>
      </c>
      <c r="B4" s="3" t="s">
        <v>4</v>
      </c>
      <c r="C4" s="4" t="str">
        <f>HYPERLINK("http://news.windin.com/ns/bulletin.php?code=738730FBD715&amp;id=117834174&amp;type=1","龙溪股份:关于筹划重大资产重组的提示性公告")</f>
        <v>龙溪股份:关于筹划重大资产重组的提示性公告</v>
      </c>
    </row>
    <row r="5" spans="1:3">
      <c r="A5" s="3" t="s">
        <v>3</v>
      </c>
      <c r="B5" s="3" t="s">
        <v>4</v>
      </c>
      <c r="C5" s="4" t="str">
        <f>HYPERLINK("http://news.windin.com/ns/bulletin.php?code=C0E8CF54D715&amp;id=117834172&amp;type=1","龙溪股份:漳州市国有资产监督管理委员会关于龙溪股份股价异常波动征询函的回复")</f>
        <v>龙溪股份:漳州市国有资产监督管理委员会关于龙溪股份股价异常波动征询函的回复</v>
      </c>
    </row>
    <row r="6" spans="1:3">
      <c r="A6" s="3" t="s">
        <v>3</v>
      </c>
      <c r="B6" s="3" t="s">
        <v>5</v>
      </c>
      <c r="C6" s="4" t="str">
        <f>HYPERLINK("http://news.windin.com/ns/bulletin.php?code=EF3C0B6ED70D&amp;id=117832772&amp;type=1","宁德时代:关于持股5%以上股东减持计划期限届满的公告")</f>
        <v>宁德时代:关于持股5%以上股东减持计划期限届满的公告</v>
      </c>
    </row>
    <row r="7" spans="1:3">
      <c r="A7" s="3" t="s">
        <v>3</v>
      </c>
      <c r="B7" s="3" t="s">
        <v>6</v>
      </c>
      <c r="C7" s="4" t="str">
        <f>HYPERLINK("http://news.windin.com/ns/bulletin.php?code=33F190B4D70D&amp;id=117832336&amp;type=1","青松股份:2020年第二次临时股东大会的法律意见书")</f>
        <v>青松股份:2020年第二次临时股东大会的法律意见书</v>
      </c>
    </row>
    <row r="8" spans="1:3">
      <c r="A8" s="3" t="s">
        <v>3</v>
      </c>
      <c r="B8" s="3" t="s">
        <v>6</v>
      </c>
      <c r="C8" s="4" t="str">
        <f>HYPERLINK("http://news.windin.com/ns/bulletin.php?code=325C9AF9D70D&amp;id=117832334&amp;type=1","青松股份:独立董事对相关事项的独立意见")</f>
        <v>青松股份:独立董事对相关事项的独立意见</v>
      </c>
    </row>
    <row r="9" spans="1:3">
      <c r="A9" s="3" t="s">
        <v>3</v>
      </c>
      <c r="B9" s="3" t="s">
        <v>6</v>
      </c>
      <c r="C9" s="4" t="str">
        <f>HYPERLINK("http://news.windin.com/ns/bulletin.php?code=32E4A61BD70D&amp;id=117832326&amp;type=1","青松股份:第四届董事会第一次会议决议公告")</f>
        <v>青松股份:第四届董事会第一次会议决议公告</v>
      </c>
    </row>
    <row r="10" spans="1:3">
      <c r="A10" s="3" t="s">
        <v>3</v>
      </c>
      <c r="B10" s="3" t="s">
        <v>6</v>
      </c>
      <c r="C10" s="4" t="str">
        <f>HYPERLINK("http://news.windin.com/ns/bulletin.php?code=E5136C6CD70C&amp;id=117832324&amp;type=1","青松股份:关于公司董事会,监事会,高级管理人员换届暨部分董事,监事,高级管理人员离任的公告")</f>
        <v>青松股份:关于公司董事会,监事会,高级管理人员换届暨部分董事,监事,高级管理人员离任的公告</v>
      </c>
    </row>
    <row r="11" spans="1:3">
      <c r="A11" s="3" t="s">
        <v>3</v>
      </c>
      <c r="B11" s="3" t="s">
        <v>6</v>
      </c>
      <c r="C11" s="4" t="str">
        <f>HYPERLINK("http://news.windin.com/ns/bulletin.php?code=325C9AF3D70D&amp;id=117832322&amp;type=1","青松股份:第四届监事会第一次会议决议公告")</f>
        <v>青松股份:第四届监事会第一次会议决议公告</v>
      </c>
    </row>
    <row r="12" spans="1:3">
      <c r="A12" s="3" t="s">
        <v>3</v>
      </c>
      <c r="B12" s="3" t="s">
        <v>6</v>
      </c>
      <c r="C12" s="4" t="str">
        <f>HYPERLINK("http://news.windin.com/ns/bulletin.php?code=2E047853D70D&amp;id=117832320&amp;type=1","青松股份:关于选举产生第四届监事会职工代表监事的公告")</f>
        <v>青松股份:关于选举产生第四届监事会职工代表监事的公告</v>
      </c>
    </row>
    <row r="13" spans="1:3">
      <c r="A13" s="3" t="s">
        <v>3</v>
      </c>
      <c r="B13" s="3" t="s">
        <v>6</v>
      </c>
      <c r="C13" s="4" t="str">
        <f>HYPERLINK("http://news.windin.com/ns/bulletin.php?code=3235AB3CD70D&amp;id=117832318&amp;type=1","青松股份:2020年第二次临时股东大会决议公告")</f>
        <v>青松股份:2020年第二次临时股东大会决议公告</v>
      </c>
    </row>
    <row r="14" spans="1:3">
      <c r="A14" s="3" t="s">
        <v>3</v>
      </c>
      <c r="B14" s="3" t="s">
        <v>7</v>
      </c>
      <c r="C14" s="4" t="str">
        <f>HYPERLINK("http://news.windin.com/ns/bulletin.php?code=7691FA71D70C&amp;id=117832172&amp;type=1","阳光城:关于为参股子公司荣安阳光城置业提供担保的公告")</f>
        <v>阳光城:关于为参股子公司荣安阳光城置业提供担保的公告</v>
      </c>
    </row>
    <row r="15" spans="1:3">
      <c r="A15" s="3" t="s">
        <v>3</v>
      </c>
      <c r="B15" s="3" t="s">
        <v>7</v>
      </c>
      <c r="C15" s="4" t="str">
        <f>HYPERLINK("http://news.windin.com/ns/bulletin.php?code=76686E6DD70C&amp;id=117832170&amp;type=1","阳光城:关于为子公司福建宏辉房地产提供担保的公告")</f>
        <v>阳光城:关于为子公司福建宏辉房地产提供担保的公告</v>
      </c>
    </row>
    <row r="16" spans="1:3">
      <c r="A16" s="3" t="s">
        <v>3</v>
      </c>
      <c r="B16" s="3" t="s">
        <v>8</v>
      </c>
      <c r="C16" s="4" t="str">
        <f>HYPERLINK("http://news.windin.com/ns/bulletin.php?code=5AB794CAD705&amp;id=117829744&amp;type=1","*ST贵人:关于控股股东收到法院执行裁定书的公告")</f>
        <v>*ST贵人:关于控股股东收到法院执行裁定书的公告</v>
      </c>
    </row>
    <row r="17" spans="1:3">
      <c r="A17" s="3" t="s">
        <v>3</v>
      </c>
      <c r="B17" s="3" t="s">
        <v>9</v>
      </c>
      <c r="C17" s="4" t="str">
        <f>HYPERLINK("http://news.windin.com/ns/bulletin.php?code=DC4DA451D701&amp;id=117828312&amp;type=1","福耀玻璃:H股公告")</f>
        <v>福耀玻璃:H股公告</v>
      </c>
    </row>
    <row r="18" spans="1:3">
      <c r="A18" s="3" t="s">
        <v>3</v>
      </c>
      <c r="B18" s="3" t="s">
        <v>10</v>
      </c>
      <c r="C18" s="4" t="str">
        <f>HYPERLINK("http://news.windin.com/ns/bulletin.php?code=690B89C5D6F5&amp;id=117822932&amp;type=1","福日电子:关于与特定对象签署战略合作协议之解除协议的公告")</f>
        <v>福日电子:关于与特定对象签署战略合作协议之解除协议的公告</v>
      </c>
    </row>
    <row r="19" spans="1:3">
      <c r="A19" s="3" t="s">
        <v>3</v>
      </c>
      <c r="B19" s="3" t="s">
        <v>10</v>
      </c>
      <c r="C19" s="4" t="str">
        <f>HYPERLINK("http://news.windin.com/ns/bulletin.php?code=688B7428D6F5&amp;id=117822926&amp;type=1","福日电子:独立董事关于第七届董事会2020年第二次临时会议相关事项的独立意见")</f>
        <v>福日电子:独立董事关于第七届董事会2020年第二次临时会议相关事项的独立意见</v>
      </c>
    </row>
    <row r="20" spans="1:3">
      <c r="A20" s="3" t="s">
        <v>3</v>
      </c>
      <c r="B20" s="3" t="s">
        <v>10</v>
      </c>
      <c r="C20" s="4" t="str">
        <f>HYPERLINK("http://news.windin.com/ns/bulletin.php?code=68573BDED6F5&amp;id=117822924&amp;type=1","福日电子:关于终止非公开发行股票事项并撤回申请文件涉及关联交易事项的公告")</f>
        <v>福日电子:关于终止非公开发行股票事项并撤回申请文件涉及关联交易事项的公告</v>
      </c>
    </row>
    <row r="21" spans="1:3">
      <c r="A21" s="3" t="s">
        <v>3</v>
      </c>
      <c r="B21" s="3" t="s">
        <v>10</v>
      </c>
      <c r="C21" s="4" t="str">
        <f>HYPERLINK("http://news.windin.com/ns/bulletin.php?code=4212E6E1D6F5&amp;id=117822908&amp;type=1","福日电子:独立董事关于第七届董事会2020年第二次临时会议相关事项的事前认可意见")</f>
        <v>福日电子:独立董事关于第七届董事会2020年第二次临时会议相关事项的事前认可意见</v>
      </c>
    </row>
    <row r="22" spans="1:3">
      <c r="A22" s="3" t="s">
        <v>3</v>
      </c>
      <c r="B22" s="3" t="s">
        <v>10</v>
      </c>
      <c r="C22" s="4" t="str">
        <f>HYPERLINK("http://news.windin.com/ns/bulletin.php?code=428EF06BD6F5&amp;id=117822902&amp;type=1","福日电子:第七届董事会2020年第二次临时会议决议公告")</f>
        <v>福日电子:第七届董事会2020年第二次临时会议决议公告</v>
      </c>
    </row>
    <row r="23" spans="1:3">
      <c r="A23" s="3" t="s">
        <v>3</v>
      </c>
      <c r="B23" s="3" t="s">
        <v>10</v>
      </c>
      <c r="C23" s="4" t="str">
        <f>HYPERLINK("http://news.windin.com/ns/bulletin.php?code=422EAB54D6F5&amp;id=117822896&amp;type=1","福日电子:关于与特定对象签署附条件生效的股份认购合同之解除协议的公告")</f>
        <v>福日电子:关于与特定对象签署附条件生效的股份认购合同之解除协议的公告</v>
      </c>
    </row>
    <row r="24" spans="1:3">
      <c r="A24" s="3" t="s">
        <v>3</v>
      </c>
      <c r="B24" s="3" t="s">
        <v>10</v>
      </c>
      <c r="C24" s="4" t="str">
        <f>HYPERLINK("http://news.windin.com/ns/bulletin.php?code=42722EB4D6F5&amp;id=117822894&amp;type=1","福日电子:第七届监事会2020年第二次临时会议决议公告")</f>
        <v>福日电子:第七届监事会2020年第二次临时会议决议公告</v>
      </c>
    </row>
    <row r="25" spans="1:3">
      <c r="A25" s="3" t="s">
        <v>3</v>
      </c>
      <c r="B25" s="3" t="s">
        <v>9</v>
      </c>
      <c r="C25" s="4" t="str">
        <f>HYPERLINK("http://news.windin.com/ns/bulletin.php?code=5867D81CD6F4&amp;id=117822516&amp;type=1","福耀玻璃:2020年度第五期超短期融资券发行情况公告")</f>
        <v>福耀玻璃:2020年度第五期超短期融资券发行情况公告</v>
      </c>
    </row>
    <row r="26" spans="1:3">
      <c r="A26" s="3" t="s">
        <v>3</v>
      </c>
      <c r="B26" s="3" t="s">
        <v>11</v>
      </c>
      <c r="C26" s="4" t="str">
        <f>HYPERLINK("http://news.windin.com/ns/bulletin.php?code=EE197D1BD6F3&amp;id=117822436&amp;type=1","*ST海源:关于持股5%以上股东股份减持计划期限届满暨未来减持计划的预披露公告")</f>
        <v>*ST海源:关于持股5%以上股东股份减持计划期限届满暨未来减持计划的预披露公告</v>
      </c>
    </row>
    <row r="27" spans="1:3">
      <c r="A27" s="3" t="s">
        <v>3</v>
      </c>
      <c r="B27" s="3" t="s">
        <v>12</v>
      </c>
      <c r="C27" s="4" t="str">
        <f>HYPERLINK("http://news.windin.com/ns/bulletin.php?code=2979B036D6F2&amp;id=117821512&amp;type=1","睿能科技:关于收到软件产品增值税退税的公告")</f>
        <v>睿能科技:关于收到软件产品增值税退税的公告</v>
      </c>
    </row>
    <row r="28" spans="1:3">
      <c r="A28" s="3" t="s">
        <v>3</v>
      </c>
      <c r="B28" s="3" t="s">
        <v>13</v>
      </c>
      <c r="C28" s="4" t="str">
        <f>HYPERLINK("http://news.windin.com/ns/bulletin.php?code=2BD8A0CFD6F2&amp;id=117821504&amp;type=1","南威软件:关于以集中竞价交易方式回购公司股份的进展公告")</f>
        <v>南威软件:关于以集中竞价交易方式回购公司股份的进展公告</v>
      </c>
    </row>
    <row r="29" spans="1:3">
      <c r="A29" s="3" t="s">
        <v>3</v>
      </c>
      <c r="B29" s="3" t="s">
        <v>14</v>
      </c>
      <c r="C29" s="4" t="str">
        <f>HYPERLINK("http://news.windin.com/ns/bulletin.php?code=15B9294DD6EF&amp;id=117820818&amp;type=1","福能股份:关于会计政策变更的公告")</f>
        <v>福能股份:关于会计政策变更的公告</v>
      </c>
    </row>
    <row r="30" spans="1:3">
      <c r="A30" s="5" t="s">
        <v>15</v>
      </c>
      <c r="B30" s="5"/>
      <c r="C30"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2020-08-06T14:33:00Z</dcterms:created>
  <dcterms:modified xsi:type="dcterms:W3CDTF">2020-08-06T06:34:08Z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