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公司公告" sheetId="1" r:id="rId1"/>
  </sheets>
  <calcPr calcId="144525"/>
</workbook>
</file>

<file path=xl/sharedStrings.xml><?xml version="1.0" encoding="utf-8"?>
<sst xmlns="http://schemas.openxmlformats.org/spreadsheetml/2006/main" count="84" uniqueCount="19">
  <si>
    <t>公告日期</t>
  </si>
  <si>
    <t>证券代码</t>
  </si>
  <si>
    <t>公告标题</t>
  </si>
  <si>
    <t>2020-09-11</t>
  </si>
  <si>
    <t>300750.SZ</t>
  </si>
  <si>
    <t>300299.SZ</t>
  </si>
  <si>
    <t>000671.SZ</t>
  </si>
  <si>
    <t>601566.SH</t>
  </si>
  <si>
    <t>002474.SZ</t>
  </si>
  <si>
    <t>000732.SZ</t>
  </si>
  <si>
    <t>000797.SZ</t>
  </si>
  <si>
    <t>002674.SZ</t>
  </si>
  <si>
    <t>300640.SZ</t>
  </si>
  <si>
    <t>000993.SZ</t>
  </si>
  <si>
    <t>002868.SZ</t>
  </si>
  <si>
    <t>002752.SZ</t>
  </si>
  <si>
    <t>600693.SH</t>
  </si>
  <si>
    <t>603737.SH</t>
  </si>
  <si>
    <t>数据来源：Wind</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</si>
</sst>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2">
    <font>
      <sz val="11"/>
      <color theme="1"/>
      <name val="宋体"/>
      <charset val="134"/>
      <scheme val="minor"/>
    </font>
    <font>
      <u/>
      <sz val="11"/>
      <color theme="10"/>
      <name val="宋体"/>
      <charset val="134"/>
      <scheme val="minor"/>
    </font>
    <font>
      <sz val="11"/>
      <color indexed="1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7" fillId="0" borderId="0" applyFont="0" applyFill="0" applyBorder="0" applyAlignment="0" applyProtection="0">
      <alignment vertical="center"/>
    </xf>
    <xf numFmtId="0" fontId="3" fillId="26" borderId="0" applyNumberFormat="0" applyBorder="0" applyAlignment="0" applyProtection="0">
      <alignment vertical="center"/>
    </xf>
    <xf numFmtId="0" fontId="18" fillId="23" borderId="8"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3" fillId="8" borderId="0" applyNumberFormat="0" applyBorder="0" applyAlignment="0" applyProtection="0">
      <alignment vertical="center"/>
    </xf>
    <xf numFmtId="0" fontId="11" fillId="9" borderId="0" applyNumberFormat="0" applyBorder="0" applyAlignment="0" applyProtection="0">
      <alignment vertical="center"/>
    </xf>
    <xf numFmtId="43" fontId="7" fillId="0" borderId="0" applyFont="0" applyFill="0" applyBorder="0" applyAlignment="0" applyProtection="0">
      <alignment vertical="center"/>
    </xf>
    <xf numFmtId="0" fontId="12" fillId="22" borderId="0" applyNumberFormat="0" applyBorder="0" applyAlignment="0" applyProtection="0">
      <alignment vertical="center"/>
    </xf>
    <xf numFmtId="0" fontId="1" fillId="0" borderId="0" applyNumberFormat="0" applyFill="0" applyBorder="0" applyAlignment="0" applyProtection="0">
      <alignment vertical="center"/>
    </xf>
    <xf numFmtId="9" fontId="7" fillId="0" borderId="0" applyFont="0" applyFill="0" applyBorder="0" applyAlignment="0" applyProtection="0">
      <alignment vertical="center"/>
    </xf>
    <xf numFmtId="0" fontId="10" fillId="0" borderId="0" applyNumberFormat="0" applyFill="0" applyBorder="0" applyAlignment="0" applyProtection="0">
      <alignment vertical="center"/>
    </xf>
    <xf numFmtId="0" fontId="7" fillId="15" borderId="5" applyNumberFormat="0" applyFont="0" applyAlignment="0" applyProtection="0">
      <alignment vertical="center"/>
    </xf>
    <xf numFmtId="0" fontId="12" fillId="28" borderId="0" applyNumberFormat="0" applyBorder="0" applyAlignment="0" applyProtection="0">
      <alignment vertical="center"/>
    </xf>
    <xf numFmtId="0" fontId="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3" applyNumberFormat="0" applyFill="0" applyAlignment="0" applyProtection="0">
      <alignment vertical="center"/>
    </xf>
    <xf numFmtId="0" fontId="5" fillId="0" borderId="3" applyNumberFormat="0" applyFill="0" applyAlignment="0" applyProtection="0">
      <alignment vertical="center"/>
    </xf>
    <xf numFmtId="0" fontId="12" fillId="21" borderId="0" applyNumberFormat="0" applyBorder="0" applyAlignment="0" applyProtection="0">
      <alignment vertical="center"/>
    </xf>
    <xf numFmtId="0" fontId="9" fillId="0" borderId="7" applyNumberFormat="0" applyFill="0" applyAlignment="0" applyProtection="0">
      <alignment vertical="center"/>
    </xf>
    <xf numFmtId="0" fontId="12" fillId="20" borderId="0" applyNumberFormat="0" applyBorder="0" applyAlignment="0" applyProtection="0">
      <alignment vertical="center"/>
    </xf>
    <xf numFmtId="0" fontId="13" fillId="14" borderId="4" applyNumberFormat="0" applyAlignment="0" applyProtection="0">
      <alignment vertical="center"/>
    </xf>
    <xf numFmtId="0" fontId="21" fillId="14" borderId="8" applyNumberFormat="0" applyAlignment="0" applyProtection="0">
      <alignment vertical="center"/>
    </xf>
    <xf numFmtId="0" fontId="4" fillId="6" borderId="2" applyNumberFormat="0" applyAlignment="0" applyProtection="0">
      <alignment vertical="center"/>
    </xf>
    <xf numFmtId="0" fontId="3" fillId="25" borderId="0" applyNumberFormat="0" applyBorder="0" applyAlignment="0" applyProtection="0">
      <alignment vertical="center"/>
    </xf>
    <xf numFmtId="0" fontId="12" fillId="13" borderId="0" applyNumberFormat="0" applyBorder="0" applyAlignment="0" applyProtection="0">
      <alignment vertical="center"/>
    </xf>
    <xf numFmtId="0" fontId="20" fillId="0" borderId="9" applyNumberFormat="0" applyFill="0" applyAlignment="0" applyProtection="0">
      <alignment vertical="center"/>
    </xf>
    <xf numFmtId="0" fontId="15" fillId="0" borderId="6" applyNumberFormat="0" applyFill="0" applyAlignment="0" applyProtection="0">
      <alignment vertical="center"/>
    </xf>
    <xf numFmtId="0" fontId="19" fillId="24" borderId="0" applyNumberFormat="0" applyBorder="0" applyAlignment="0" applyProtection="0">
      <alignment vertical="center"/>
    </xf>
    <xf numFmtId="0" fontId="17" fillId="19" borderId="0" applyNumberFormat="0" applyBorder="0" applyAlignment="0" applyProtection="0">
      <alignment vertical="center"/>
    </xf>
    <xf numFmtId="0" fontId="3" fillId="32" borderId="0" applyNumberFormat="0" applyBorder="0" applyAlignment="0" applyProtection="0">
      <alignment vertical="center"/>
    </xf>
    <xf numFmtId="0" fontId="12" fillId="12" borderId="0" applyNumberFormat="0" applyBorder="0" applyAlignment="0" applyProtection="0">
      <alignment vertical="center"/>
    </xf>
    <xf numFmtId="0" fontId="3" fillId="31" borderId="0" applyNumberFormat="0" applyBorder="0" applyAlignment="0" applyProtection="0">
      <alignment vertical="center"/>
    </xf>
    <xf numFmtId="0" fontId="3" fillId="5" borderId="0" applyNumberFormat="0" applyBorder="0" applyAlignment="0" applyProtection="0">
      <alignment vertical="center"/>
    </xf>
    <xf numFmtId="0" fontId="3" fillId="30" borderId="0" applyNumberFormat="0" applyBorder="0" applyAlignment="0" applyProtection="0">
      <alignment vertical="center"/>
    </xf>
    <xf numFmtId="0" fontId="3" fillId="4" borderId="0" applyNumberFormat="0" applyBorder="0" applyAlignment="0" applyProtection="0">
      <alignment vertical="center"/>
    </xf>
    <xf numFmtId="0" fontId="12" fillId="17" borderId="0" applyNumberFormat="0" applyBorder="0" applyAlignment="0" applyProtection="0">
      <alignment vertical="center"/>
    </xf>
    <xf numFmtId="0" fontId="12" fillId="11" borderId="0" applyNumberFormat="0" applyBorder="0" applyAlignment="0" applyProtection="0">
      <alignment vertical="center"/>
    </xf>
    <xf numFmtId="0" fontId="3" fillId="29" borderId="0" applyNumberFormat="0" applyBorder="0" applyAlignment="0" applyProtection="0">
      <alignment vertical="center"/>
    </xf>
    <xf numFmtId="0" fontId="3" fillId="3" borderId="0" applyNumberFormat="0" applyBorder="0" applyAlignment="0" applyProtection="0">
      <alignment vertical="center"/>
    </xf>
    <xf numFmtId="0" fontId="12" fillId="10" borderId="0" applyNumberFormat="0" applyBorder="0" applyAlignment="0" applyProtection="0">
      <alignment vertical="center"/>
    </xf>
    <xf numFmtId="0" fontId="3" fillId="2" borderId="0" applyNumberFormat="0" applyBorder="0" applyAlignment="0" applyProtection="0">
      <alignment vertical="center"/>
    </xf>
    <xf numFmtId="0" fontId="12" fillId="27" borderId="0" applyNumberFormat="0" applyBorder="0" applyAlignment="0" applyProtection="0">
      <alignment vertical="center"/>
    </xf>
    <xf numFmtId="0" fontId="12" fillId="16" borderId="0" applyNumberFormat="0" applyBorder="0" applyAlignment="0" applyProtection="0">
      <alignment vertical="center"/>
    </xf>
    <xf numFmtId="0" fontId="3" fillId="7" borderId="0" applyNumberFormat="0" applyBorder="0" applyAlignment="0" applyProtection="0">
      <alignment vertical="center"/>
    </xf>
    <xf numFmtId="0" fontId="12" fillId="18" borderId="0" applyNumberFormat="0" applyBorder="0" applyAlignment="0" applyProtection="0">
      <alignment vertical="center"/>
    </xf>
  </cellStyleXfs>
  <cellXfs count="6">
    <xf numFmtId="0" fontId="0" fillId="0" borderId="0" xfId="0">
      <alignment vertical="center"/>
    </xf>
    <xf numFmtId="49" fontId="0" fillId="0" borderId="0" xfId="0" applyNumberFormat="1" applyAlignment="1">
      <alignment vertical="top"/>
    </xf>
    <xf numFmtId="0" fontId="0" fillId="0" borderId="1" xfId="0" applyNumberFormat="1" applyBorder="1" applyAlignment="1">
      <alignment horizontal="center" vertical="center" wrapText="1"/>
    </xf>
    <xf numFmtId="49" fontId="0" fillId="0" borderId="1" xfId="0" applyNumberFormat="1" applyBorder="1" applyAlignment="1">
      <alignment vertical="top"/>
    </xf>
    <xf numFmtId="0" fontId="1" fillId="0" borderId="1" xfId="10" applyBorder="1" applyAlignment="1">
      <alignment vertical="top"/>
    </xf>
    <xf numFmtId="49" fontId="2" fillId="0" borderId="0" xfId="0" applyNumberFormat="1" applyFont="1" applyAlignment="1">
      <alignment vertical="top"/>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2"/>
  <sheetViews>
    <sheetView tabSelected="1" workbookViewId="0">
      <pane xSplit="2" ySplit="1" topLeftCell="C42" activePane="bottomRight" state="frozen"/>
      <selection/>
      <selection pane="topRight"/>
      <selection pane="bottomLeft"/>
      <selection pane="bottomRight" activeCell="A42" sqref="A42:A101"/>
    </sheetView>
  </sheetViews>
  <sheetFormatPr defaultColWidth="9" defaultRowHeight="13.5" outlineLevelCol="2"/>
  <cols>
    <col min="1" max="1" width="15.375" style="1" customWidth="1"/>
    <col min="2" max="2" width="10.5" style="1" customWidth="1"/>
    <col min="3" max="3" width="155.75" style="1" customWidth="1"/>
  </cols>
  <sheetData>
    <row r="1" spans="1:3">
      <c r="A1" s="2" t="s">
        <v>0</v>
      </c>
      <c r="B1" s="2" t="s">
        <v>1</v>
      </c>
      <c r="C1" s="2" t="s">
        <v>2</v>
      </c>
    </row>
    <row r="2" spans="1:3">
      <c r="A2" s="3" t="s">
        <v>3</v>
      </c>
      <c r="B2" s="3" t="s">
        <v>4</v>
      </c>
      <c r="C2" s="4" t="str">
        <f>HYPERLINK("http://news.windin.com/ns/bulletin.php?code=036804D5F365&amp;id=118739564&amp;type=1","宁德时代:关于公司2018年限制性股票激励计划第二次解除限售,2019年限制性股票激励计划第一次解除限售及回购注销部分限制性股票事项之法律意见书")</f>
        <v>宁德时代:关于公司2018年限制性股票激励计划第二次解除限售,2019年限制性股票激励计划第一次解除限售及回购注销部分限制性股票事项之法律意见书</v>
      </c>
    </row>
    <row r="3" spans="1:3">
      <c r="A3" s="3" t="s">
        <v>3</v>
      </c>
      <c r="B3" s="3" t="s">
        <v>4</v>
      </c>
      <c r="C3" s="4" t="str">
        <f>HYPERLINK("http://news.windin.com/ns/bulletin.php?code=FD62E07CF364&amp;id=118739544&amp;type=1","宁德时代:独立董事关于公司第二届董事会第二十一次会议相关事项的独立意见")</f>
        <v>宁德时代:独立董事关于公司第二届董事会第二十一次会议相关事项的独立意见</v>
      </c>
    </row>
    <row r="4" spans="1:3">
      <c r="A4" s="3" t="s">
        <v>3</v>
      </c>
      <c r="B4" s="3" t="s">
        <v>4</v>
      </c>
      <c r="C4" s="4" t="str">
        <f>HYPERLINK("http://news.windin.com/ns/bulletin.php?code=FD1B4A1FF364&amp;id=118739558&amp;type=1","宁德时代:上海荣正投资咨询股份有限公司关于公司2018年限制性股票激励计划首次授予部分第二个限售期解除限售相关事项之独立财务顾问报告")</f>
        <v>宁德时代:上海荣正投资咨询股份有限公司关于公司2018年限制性股票激励计划首次授予部分第二个限售期解除限售相关事项之独立财务顾问报告</v>
      </c>
    </row>
    <row r="5" spans="1:3">
      <c r="A5" s="3" t="s">
        <v>3</v>
      </c>
      <c r="B5" s="3" t="s">
        <v>4</v>
      </c>
      <c r="C5" s="4" t="str">
        <f>HYPERLINK("http://news.windin.com/ns/bulletin.php?code=FD27BA76F364&amp;id=118739552&amp;type=1","宁德时代:关于2018年限制性股票激励计划首次授予部分第二个限售期解除限售条件成就的公告")</f>
        <v>宁德时代:关于2018年限制性股票激励计划首次授予部分第二个限售期解除限售条件成就的公告</v>
      </c>
    </row>
    <row r="6" spans="1:3">
      <c r="A6" s="3" t="s">
        <v>3</v>
      </c>
      <c r="B6" s="3" t="s">
        <v>4</v>
      </c>
      <c r="C6" s="4" t="str">
        <f>HYPERLINK("http://news.windin.com/ns/bulletin.php?code=FB2019B3F364&amp;id=118739550&amp;type=1","宁德时代:上海荣正投资咨询股份有限公司关于公司2019年限制性股票激励计划第一个限售期解除限售相关事项之独立财务顾问报告")</f>
        <v>宁德时代:上海荣正投资咨询股份有限公司关于公司2019年限制性股票激励计划第一个限售期解除限售相关事项之独立财务顾问报告</v>
      </c>
    </row>
    <row r="7" spans="1:3">
      <c r="A7" s="3" t="s">
        <v>3</v>
      </c>
      <c r="B7" s="3" t="s">
        <v>4</v>
      </c>
      <c r="C7" s="4" t="str">
        <f>HYPERLINK("http://news.windin.com/ns/bulletin.php?code=82EAEA0FF364&amp;id=118739556&amp;type=1","宁德时代:关于回购注销部分限制性股票的公告")</f>
        <v>宁德时代:关于回购注销部分限制性股票的公告</v>
      </c>
    </row>
    <row r="8" spans="1:3">
      <c r="A8" s="3" t="s">
        <v>3</v>
      </c>
      <c r="B8" s="3" t="s">
        <v>4</v>
      </c>
      <c r="C8" s="4" t="str">
        <f>HYPERLINK("http://news.windin.com/ns/bulletin.php?code=FCE69B71F364&amp;id=118739546&amp;type=1","宁德时代:监事会关于对2018年限制性股票激励计划首次授予部分第二个限售期及2019年限制性股票激励计划第一个限售期可解除限售激励对象名单的核查意见")</f>
        <v>宁德时代:监事会关于对2018年限制性股票激励计划首次授予部分第二个限售期及2019年限制性股票激励计划第一个限售期可解除限售激励对象名单的核查意见</v>
      </c>
    </row>
    <row r="9" spans="1:3">
      <c r="A9" s="3" t="s">
        <v>3</v>
      </c>
      <c r="B9" s="3" t="s">
        <v>4</v>
      </c>
      <c r="C9" s="4" t="str">
        <f>HYPERLINK("http://news.windin.com/ns/bulletin.php?code=FD62E082F364&amp;id=118739560&amp;type=1","宁德时代:第二届董事会第二十一次会议决议公告")</f>
        <v>宁德时代:第二届董事会第二十一次会议决议公告</v>
      </c>
    </row>
    <row r="10" spans="1:3">
      <c r="A10" s="3" t="s">
        <v>3</v>
      </c>
      <c r="B10" s="3" t="s">
        <v>4</v>
      </c>
      <c r="C10" s="4" t="str">
        <f>HYPERLINK("http://news.windin.com/ns/bulletin.php?code=FDE8A6EAF364&amp;id=118739554&amp;type=1","宁德时代:关于2019年限制性股票激励计划第一个限售期解除限售条件成就的公告")</f>
        <v>宁德时代:关于2019年限制性股票激励计划第一个限售期解除限售条件成就的公告</v>
      </c>
    </row>
    <row r="11" spans="1:3">
      <c r="A11" s="3" t="s">
        <v>3</v>
      </c>
      <c r="B11" s="3" t="s">
        <v>4</v>
      </c>
      <c r="C11" s="4" t="str">
        <f>HYPERLINK("http://news.windin.com/ns/bulletin.php?code=FD1B4A19F364&amp;id=118739548&amp;type=1","宁德时代:第二届监事会第十六次会议决议公告")</f>
        <v>宁德时代:第二届监事会第十六次会议决议公告</v>
      </c>
    </row>
    <row r="12" spans="1:3">
      <c r="A12" s="3" t="s">
        <v>3</v>
      </c>
      <c r="B12" s="3" t="s">
        <v>5</v>
      </c>
      <c r="C12" s="4" t="str">
        <f>HYPERLINK("http://news.windin.com/ns/bulletin.php?code=42CE95FFF358&amp;id=118737766&amp;type=1","富春股份:关于筹划重大资产重组事项的进展公告")</f>
        <v>富春股份:关于筹划重大资产重组事项的进展公告</v>
      </c>
    </row>
    <row r="13" spans="1:3">
      <c r="A13" s="3" t="s">
        <v>3</v>
      </c>
      <c r="B13" s="3" t="s">
        <v>6</v>
      </c>
      <c r="C13" s="4" t="str">
        <f>HYPERLINK("http://news.windin.com/ns/bulletin.php?code=11B9A762F356&amp;id=118737434&amp;type=1","阳光城:股票交易异常波动的公告")</f>
        <v>阳光城:股票交易异常波动的公告</v>
      </c>
    </row>
    <row r="14" spans="1:3">
      <c r="A14" s="3" t="s">
        <v>3</v>
      </c>
      <c r="B14" s="3" t="s">
        <v>7</v>
      </c>
      <c r="C14" s="4" t="str">
        <f>HYPERLINK("http://news.windin.com/ns/bulletin.php?code=17D6DD32F351&amp;id=118737010&amp;type=1","九牧王:控股股东,实际控制人关于问询函的回复")</f>
        <v>九牧王:控股股东,实际控制人关于问询函的回复</v>
      </c>
    </row>
    <row r="15" spans="1:3">
      <c r="A15" s="3" t="s">
        <v>3</v>
      </c>
      <c r="B15" s="3" t="s">
        <v>8</v>
      </c>
      <c r="C15" s="4" t="str">
        <f>HYPERLINK("http://news.windin.com/ns/bulletin.php?code=C186EB42F34F&amp;id=118736882&amp;type=1","榕基软件:关于与京东云计算有限公司签订战略合作协议的公告")</f>
        <v>榕基软件:关于与京东云计算有限公司签订战略合作协议的公告</v>
      </c>
    </row>
    <row r="16" spans="1:3">
      <c r="A16" s="3" t="s">
        <v>3</v>
      </c>
      <c r="B16" s="3" t="s">
        <v>6</v>
      </c>
      <c r="C16" s="4" t="str">
        <f>HYPERLINK("http://news.windin.com/ns/bulletin.php?code=94F6548DF34F&amp;id=118736870&amp;type=1","阳光城:关于“16阳城02”票面利率调整及回售实施办法的第三次提示性公告")</f>
        <v>阳光城:关于“16阳城02”票面利率调整及回售实施办法的第三次提示性公告</v>
      </c>
    </row>
    <row r="17" spans="1:3">
      <c r="A17" s="3" t="s">
        <v>3</v>
      </c>
      <c r="B17" s="3" t="s">
        <v>9</v>
      </c>
      <c r="C17" s="4" t="str">
        <f>HYPERLINK("http://news.windin.com/ns/bulletin.php?code=FB6A35A0F34E&amp;id=118736724&amp;type=1","泰禾集团:关于股东股份被轮候冻结的公告")</f>
        <v>泰禾集团:关于股东股份被轮候冻结的公告</v>
      </c>
    </row>
    <row r="18" spans="1:3">
      <c r="A18" s="3" t="s">
        <v>3</v>
      </c>
      <c r="B18" s="3" t="s">
        <v>10</v>
      </c>
      <c r="C18" s="4" t="str">
        <f>HYPERLINK("http://news.windin.com/ns/bulletin.php?code=829FDB65F34D&amp;id=118736158&amp;type=1","中国武夷:“15中武债”2020年第一次债券持有人会议决议公告")</f>
        <v>中国武夷:“15中武债”2020年第一次债券持有人会议决议公告</v>
      </c>
    </row>
    <row r="19" spans="1:3">
      <c r="A19" s="3" t="s">
        <v>3</v>
      </c>
      <c r="B19" s="3" t="s">
        <v>10</v>
      </c>
      <c r="C19" s="4" t="str">
        <f>HYPERLINK("http://news.windin.com/ns/bulletin.php?code=82737792F34D&amp;id=118736154&amp;type=1","中国武夷:关于公司“15中武债”2020年第一次债券持有人会议的法律意见书")</f>
        <v>中国武夷:关于公司“15中武债”2020年第一次债券持有人会议的法律意见书</v>
      </c>
    </row>
    <row r="20" spans="1:3">
      <c r="A20" s="3" t="s">
        <v>3</v>
      </c>
      <c r="B20" s="3" t="s">
        <v>7</v>
      </c>
      <c r="C20" s="4" t="str">
        <f>HYPERLINK("http://news.windin.com/ns/bulletin.php?code=20B4EF32F34C&amp;id=118735714&amp;type=1","九牧王:关于股价异动的公告")</f>
        <v>九牧王:关于股价异动的公告</v>
      </c>
    </row>
    <row r="21" spans="1:3">
      <c r="A21" s="3" t="s">
        <v>3</v>
      </c>
      <c r="B21" s="3" t="s">
        <v>11</v>
      </c>
      <c r="C21" s="4" t="str">
        <f>HYPERLINK("http://news.windin.com/ns/bulletin.php?code=E4A3C5EAF349&amp;id=118734836&amp;type=1","兴业科技:2020年第一次临时股东大会决议的公告")</f>
        <v>兴业科技:2020年第一次临时股东大会决议的公告</v>
      </c>
    </row>
    <row r="22" spans="1:3">
      <c r="A22" s="3" t="s">
        <v>3</v>
      </c>
      <c r="B22" s="3" t="s">
        <v>11</v>
      </c>
      <c r="C22" s="4" t="str">
        <f>HYPERLINK("http://news.windin.com/ns/bulletin.php?code=E472BAD1F349&amp;id=118734832&amp;type=1","兴业科技:2020年第一次临时股东大会的法律意见书")</f>
        <v>兴业科技:2020年第一次临时股东大会的法律意见书</v>
      </c>
    </row>
    <row r="23" spans="1:3">
      <c r="A23" s="3" t="s">
        <v>3</v>
      </c>
      <c r="B23" s="3" t="s">
        <v>12</v>
      </c>
      <c r="C23" s="4" t="str">
        <f>HYPERLINK("http://news.windin.com/ns/bulletin.php?code=BC504F67F348&amp;id=118734526&amp;type=1","德艺文创:关于全资子公司竞拍取得土地使用权的进展公告")</f>
        <v>德艺文创:关于全资子公司竞拍取得土地使用权的进展公告</v>
      </c>
    </row>
    <row r="24" spans="1:3">
      <c r="A24" s="3" t="s">
        <v>3</v>
      </c>
      <c r="B24" s="3" t="s">
        <v>13</v>
      </c>
      <c r="C24" s="4" t="str">
        <f>HYPERLINK("http://news.windin.com/ns/bulletin.php?code=D1533BB5F347&amp;id=118734000&amp;type=1","闽东电力:第七届董事会第二十一次临时会议决议公告")</f>
        <v>闽东电力:第七届董事会第二十一次临时会议决议公告</v>
      </c>
    </row>
    <row r="25" spans="1:3">
      <c r="A25" s="3" t="s">
        <v>3</v>
      </c>
      <c r="B25" s="3" t="s">
        <v>13</v>
      </c>
      <c r="C25" s="4" t="str">
        <f>HYPERLINK("http://news.windin.com/ns/bulletin.php?code=CE670962F347&amp;id=118733998&amp;type=1","闽东电力:子公司管理办法")</f>
        <v>闽东电力:子公司管理办法</v>
      </c>
    </row>
    <row r="26" spans="1:3">
      <c r="A26" s="3" t="s">
        <v>3</v>
      </c>
      <c r="B26" s="3" t="s">
        <v>14</v>
      </c>
      <c r="C26" s="4" t="str">
        <f>HYPERLINK("http://news.windin.com/ns/bulletin.php?code=A658C531F341&amp;id=118731926&amp;type=1","绿康生化:关于召开2020年第二次临时股东大会的提示性公告")</f>
        <v>绿康生化:关于召开2020年第二次临时股东大会的提示性公告</v>
      </c>
    </row>
    <row r="27" spans="1:3">
      <c r="A27" s="3" t="s">
        <v>3</v>
      </c>
      <c r="B27" s="3" t="s">
        <v>15</v>
      </c>
      <c r="C27" s="4" t="str">
        <f>HYPERLINK("http://news.windin.com/ns/bulletin.php?code=EDD1E3D7F340&amp;id=118731598&amp;type=1","昇兴股份:关于《2019年非公开发行A股股票预案》修订说明的公告")</f>
        <v>昇兴股份:关于《2019年非公开发行A股股票预案》修订说明的公告</v>
      </c>
    </row>
    <row r="28" spans="1:3">
      <c r="A28" s="3" t="s">
        <v>3</v>
      </c>
      <c r="B28" s="3" t="s">
        <v>15</v>
      </c>
      <c r="C28" s="4" t="str">
        <f>HYPERLINK("http://news.windin.com/ns/bulletin.php?code=EBE719C6F340&amp;id=118731600&amp;type=1","昇兴股份:独立董事关于公司第四届董事会第九次会议相关事项的独立意见")</f>
        <v>昇兴股份:独立董事关于公司第四届董事会第九次会议相关事项的独立意见</v>
      </c>
    </row>
    <row r="29" spans="1:3">
      <c r="A29" s="3" t="s">
        <v>3</v>
      </c>
      <c r="B29" s="3" t="s">
        <v>15</v>
      </c>
      <c r="C29" s="4" t="str">
        <f>HYPERLINK("http://news.windin.com/ns/bulletin.php?code=7415EB54F340&amp;id=118731604&amp;type=1","昇兴股份:关于调减2019年非公开发行A股股票募集资金总额的公告")</f>
        <v>昇兴股份:关于调减2019年非公开发行A股股票募集资金总额的公告</v>
      </c>
    </row>
    <row r="30" spans="1:3">
      <c r="A30" s="3" t="s">
        <v>3</v>
      </c>
      <c r="B30" s="3" t="s">
        <v>15</v>
      </c>
      <c r="C30" s="4" t="str">
        <f>HYPERLINK("http://news.windin.com/ns/bulletin.php?code=ED857414F340&amp;id=118731608&amp;type=1","昇兴股份:2019年非公开发行A股股票预案(二次修订稿)")</f>
        <v>昇兴股份:2019年非公开发行A股股票预案(二次修订稿)</v>
      </c>
    </row>
    <row r="31" spans="1:3">
      <c r="A31" s="3" t="s">
        <v>3</v>
      </c>
      <c r="B31" s="3" t="s">
        <v>15</v>
      </c>
      <c r="C31" s="4" t="str">
        <f>HYPERLINK("http://news.windin.com/ns/bulletin.php?code=ED88BB91F340&amp;id=118731596&amp;type=1","昇兴股份:第四届董事会第九次会议决议公告")</f>
        <v>昇兴股份:第四届董事会第九次会议决议公告</v>
      </c>
    </row>
    <row r="32" spans="1:3">
      <c r="A32" s="3" t="s">
        <v>3</v>
      </c>
      <c r="B32" s="3" t="s">
        <v>15</v>
      </c>
      <c r="C32" s="4" t="str">
        <f>HYPERLINK("http://news.windin.com/ns/bulletin.php?code=EDD1E3D0F340&amp;id=118731586&amp;type=1","昇兴股份:关于公司非公开发行股票后被摊薄即期回报的填补措施及相关主体承诺(二次修订稿)的公告")</f>
        <v>昇兴股份:关于公司非公开发行股票后被摊薄即期回报的填补措施及相关主体承诺(二次修订稿)的公告</v>
      </c>
    </row>
    <row r="33" spans="1:3">
      <c r="A33" s="3" t="s">
        <v>3</v>
      </c>
      <c r="B33" s="3" t="s">
        <v>15</v>
      </c>
      <c r="C33" s="4" t="str">
        <f>HYPERLINK("http://news.windin.com/ns/bulletin.php?code=7415EB4DF340&amp;id=118731588&amp;type=1","昇兴股份:非公开发行A股股票募集资金使用可行性分析报告(修订稿)")</f>
        <v>昇兴股份:非公开发行A股股票募集资金使用可行性分析报告(修订稿)</v>
      </c>
    </row>
    <row r="34" spans="1:3">
      <c r="A34" s="3" t="s">
        <v>3</v>
      </c>
      <c r="B34" s="3" t="s">
        <v>15</v>
      </c>
      <c r="C34" s="4" t="str">
        <f>HYPERLINK("http://news.windin.com/ns/bulletin.php?code=EE213B40F340&amp;id=118731582&amp;type=1","昇兴股份:第四届监事会第八次会议决议公告")</f>
        <v>昇兴股份:第四届监事会第八次会议决议公告</v>
      </c>
    </row>
    <row r="35" spans="1:3">
      <c r="A35" s="3" t="s">
        <v>3</v>
      </c>
      <c r="B35" s="3" t="s">
        <v>16</v>
      </c>
      <c r="C35" s="4" t="str">
        <f>HYPERLINK("http://news.windin.com/ns/bulletin.php?code=EDD1E3C9F340&amp;id=118731576&amp;type=1","东百集团:详式权益变动报告书")</f>
        <v>东百集团:详式权益变动报告书</v>
      </c>
    </row>
    <row r="36" spans="1:3">
      <c r="A36" s="3" t="s">
        <v>3</v>
      </c>
      <c r="B36" s="3" t="s">
        <v>16</v>
      </c>
      <c r="C36" s="4" t="str">
        <f>HYPERLINK("http://news.windin.com/ns/bulletin.php?code=EDD1E3C2F340&amp;id=118731564&amp;type=1","东百集团:关于控股股东部分股份质押公告")</f>
        <v>东百集团:关于控股股东部分股份质押公告</v>
      </c>
    </row>
    <row r="37" spans="1:3">
      <c r="A37" s="3" t="s">
        <v>3</v>
      </c>
      <c r="B37" s="3" t="s">
        <v>16</v>
      </c>
      <c r="C37" s="4" t="str">
        <f>HYPERLINK("http://news.windin.com/ns/bulletin.php?code=ED88BB84F340&amp;id=118731572&amp;type=1","东百集团:福建天衡联合律师事务所关于《福建东百集团股份有限公司详式权益变动报告书》的法律意见书")</f>
        <v>东百集团:福建天衡联合律师事务所关于《福建东百集团股份有限公司详式权益变动报告书》的法律意见书</v>
      </c>
    </row>
    <row r="38" spans="1:3">
      <c r="A38" s="3" t="s">
        <v>3</v>
      </c>
      <c r="B38" s="3" t="s">
        <v>16</v>
      </c>
      <c r="C38" s="4" t="str">
        <f>HYPERLINK("http://news.windin.com/ns/bulletin.php?code=ED88BB7EF340&amp;id=118731558&amp;type=1","东百集团:董事会关于实际控制人变更的确认意见")</f>
        <v>东百集团:董事会关于实际控制人变更的确认意见</v>
      </c>
    </row>
    <row r="39" spans="1:3">
      <c r="A39" s="3" t="s">
        <v>3</v>
      </c>
      <c r="B39" s="3" t="s">
        <v>16</v>
      </c>
      <c r="C39" s="4" t="str">
        <f>HYPERLINK("http://news.windin.com/ns/bulletin.php?code=EEBC0471F340&amp;id=118731574&amp;type=1","东百集团:关于公司实际控制人变更的提示性公告")</f>
        <v>东百集团:关于公司实际控制人变更的提示性公告</v>
      </c>
    </row>
    <row r="40" spans="1:3">
      <c r="A40" s="3" t="s">
        <v>3</v>
      </c>
      <c r="B40" s="3" t="s">
        <v>8</v>
      </c>
      <c r="C40" s="4" t="str">
        <f>HYPERLINK("http://news.windin.com/ns/bulletin.php?code=C125B083F33A&amp;id=118729630&amp;type=1","榕基软件:关于持股5%以上股东减持股份超1%的公告")</f>
        <v>榕基软件:关于持股5%以上股东减持股份超1%的公告</v>
      </c>
    </row>
    <row r="41" spans="1:3">
      <c r="A41" s="3" t="s">
        <v>3</v>
      </c>
      <c r="B41" s="3" t="s">
        <v>17</v>
      </c>
      <c r="C41" s="4" t="str">
        <f>HYPERLINK("http://news.windin.com/ns/bulletin.php?code=C7094E4DF337&amp;id=118728202&amp;type=1","三棵树:关于实际控制人,控股股东部分股份质押的公告")</f>
        <v>三棵树:关于实际控制人,控股股东部分股份质押的公告</v>
      </c>
    </row>
    <row r="42" spans="1:3">
      <c r="A42" s="5" t="s">
        <v>18</v>
      </c>
      <c r="B42" s="5"/>
      <c r="C42" s="5"/>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公司公告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鑫焱</cp:lastModifiedBy>
  <dcterms:created xsi:type="dcterms:W3CDTF">2020-09-11T14:21:00Z</dcterms:created>
  <dcterms:modified xsi:type="dcterms:W3CDTF">2020-09-11T06:22:10Z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