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<sst xmlns="http://schemas.openxmlformats.org/spreadsheetml/2006/main" count="78" uniqueCount="19">
  <si>
    <t>公告日期</t>
  </si>
  <si>
    <t>证券代码</t>
  </si>
  <si>
    <t>公告标题</t>
  </si>
  <si>
    <t>2020-09-14</t>
  </si>
  <si>
    <t>603663.SH</t>
  </si>
  <si>
    <t>2020-09-12</t>
  </si>
  <si>
    <t>000663.SZ</t>
  </si>
  <si>
    <t>002102.SZ</t>
  </si>
  <si>
    <t>300525.SZ</t>
  </si>
  <si>
    <t>603363.SH</t>
  </si>
  <si>
    <t>603636.SH</t>
  </si>
  <si>
    <t>000997.SZ</t>
  </si>
  <si>
    <t>002396.SZ</t>
  </si>
  <si>
    <t>000671.SZ</t>
  </si>
  <si>
    <t>000547.SZ</t>
  </si>
  <si>
    <t>000536.SZ</t>
  </si>
  <si>
    <t>600067.SH</t>
  </si>
  <si>
    <t>603879.SH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</si>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</sst>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2"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1" fillId="14" borderId="8" applyNumberFormat="0" applyAlignment="0" applyProtection="0">
      <alignment vertical="center"/>
    </xf>
    <xf numFmtId="0" fontId="4" fillId="6" borderId="2" applyNumberFormat="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9"/>
  <sheetViews>
    <sheetView tabSelected="1" workbookViewId="0">
      <pane xSplit="2" ySplit="1" topLeftCell="C2" activePane="bottomRight" state="frozen"/>
      <selection/>
      <selection pane="topRight"/>
      <selection pane="bottomLeft"/>
      <selection pane="bottomRight" activeCell="A39" sqref="A39:A100"/>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HYPERLINK("http://news.windin.com/ns/bulletin.php?code=4576D08AF586&amp;id=118773006&amp;type=1","三祥新材:关于“三祥转债”开始转股的公告")</f>
        <v>三祥新材:关于“三祥转债”开始转股的公告</v>
      </c>
    </row>
    <row r="3" spans="1:3">
      <c r="A3" s="3" t="s">
        <v>5</v>
      </c>
      <c r="B3" s="3" t="s">
        <v>6</v>
      </c>
      <c r="C3" s="4" t="str">
        <f>HYPERLINK("http://news.windin.com/ns/bulletin.php?code=8DB1F003F429&amp;id=118765576&amp;type=1","*ST永林:2020年第三次临时股东大会会议议程")</f>
        <v>*ST永林:2020年第三次临时股东大会会议议程</v>
      </c>
    </row>
    <row r="4" spans="1:3">
      <c r="A4" s="3" t="s">
        <v>5</v>
      </c>
      <c r="B4" s="3" t="s">
        <v>6</v>
      </c>
      <c r="C4" s="4" t="str">
        <f>HYPERLINK("http://news.windin.com/ns/bulletin.php?code=8E09196DF429&amp;id=118765572&amp;type=1","*ST永林:关于2020年第三次临时股东大会增加临时提案暨股东大会补充通知的公告")</f>
        <v>*ST永林:关于2020年第三次临时股东大会增加临时提案暨股东大会补充通知的公告</v>
      </c>
    </row>
    <row r="5" spans="1:3">
      <c r="A5" s="3" t="s">
        <v>5</v>
      </c>
      <c r="B5" s="3" t="s">
        <v>7</v>
      </c>
      <c r="C5" s="4" t="str">
        <f>HYPERLINK("http://news.windin.com/ns/bulletin.php?code=20836FE1F423&amp;id=118764186&amp;type=1","ST冠福:2020年第三次临时股东大会的法律意见书")</f>
        <v>ST冠福:2020年第三次临时股东大会的法律意见书</v>
      </c>
    </row>
    <row r="6" spans="1:3">
      <c r="A6" s="3" t="s">
        <v>5</v>
      </c>
      <c r="B6" s="3" t="s">
        <v>7</v>
      </c>
      <c r="C6" s="4" t="str">
        <f>HYPERLINK("http://news.windin.com/ns/bulletin.php?code=1F80EB4CF423&amp;id=118764170&amp;type=1","ST冠福:2020年第三次临时股东大会决议公告")</f>
        <v>ST冠福:2020年第三次临时股东大会决议公告</v>
      </c>
    </row>
    <row r="7" spans="1:3">
      <c r="A7" s="3" t="s">
        <v>5</v>
      </c>
      <c r="B7" s="3" t="s">
        <v>8</v>
      </c>
      <c r="C7" s="4" t="str">
        <f>HYPERLINK("http://news.windin.com/ns/bulletin.php?code=943DF939F421&amp;id=118763924&amp;type=1","博思软件:关于控股股东,实际控制人部分股份解除质押的公告")</f>
        <v>博思软件:关于控股股东,实际控制人部分股份解除质押的公告</v>
      </c>
    </row>
    <row r="8" spans="1:3">
      <c r="A8" s="3" t="s">
        <v>5</v>
      </c>
      <c r="B8" s="3" t="s">
        <v>9</v>
      </c>
      <c r="C8" s="4" t="str">
        <f>HYPERLINK("http://news.windin.com/ns/bulletin.php?code=0F89B1FDF41A&amp;id=118761816&amp;type=1","傲农生物:2020年第七次临时股东大会的法律意见书")</f>
        <v>傲农生物:2020年第七次临时股东大会的法律意见书</v>
      </c>
    </row>
    <row r="9" spans="1:3">
      <c r="A9" s="3" t="s">
        <v>5</v>
      </c>
      <c r="B9" s="3" t="s">
        <v>9</v>
      </c>
      <c r="C9" s="4" t="str">
        <f>HYPERLINK("http://news.windin.com/ns/bulletin.php?code=104B734AF41A&amp;id=118761778&amp;type=1","傲农生物:2020年第七次临时股东大会决议公告")</f>
        <v>傲农生物:2020年第七次临时股东大会决议公告</v>
      </c>
    </row>
    <row r="10" spans="1:3">
      <c r="A10" s="3" t="s">
        <v>5</v>
      </c>
      <c r="B10" s="3" t="s">
        <v>10</v>
      </c>
      <c r="C10" s="4" t="str">
        <f>HYPERLINK("http://news.windin.com/ns/bulletin.php?code=49C89885F418&amp;id=118761190&amp;type=1","南威软件:关于使用部分闲置募集资金购买理财产品到期赎回并继续购买理财产品的公告")</f>
        <v>南威软件:关于使用部分闲置募集资金购买理财产品到期赎回并继续购买理财产品的公告</v>
      </c>
    </row>
    <row r="11" spans="1:3">
      <c r="A11" s="3" t="s">
        <v>5</v>
      </c>
      <c r="B11" s="3" t="s">
        <v>11</v>
      </c>
      <c r="C11" s="4" t="str">
        <f>HYPERLINK("http://news.windin.com/ns/bulletin.php?code=04301D60F417&amp;id=118760688&amp;type=1","新大陆:第七届监事会第二十二次会议决议公告")</f>
        <v>新大陆:第七届监事会第二十二次会议决议公告</v>
      </c>
    </row>
    <row r="12" spans="1:3">
      <c r="A12" s="3" t="s">
        <v>5</v>
      </c>
      <c r="B12" s="3" t="s">
        <v>11</v>
      </c>
      <c r="C12" s="4" t="str">
        <f>HYPERLINK("http://news.windin.com/ns/bulletin.php?code=060F2E07F417&amp;id=118760686&amp;type=1","新大陆:关于召开2020年第一次临时股东大会的通知")</f>
        <v>新大陆:关于召开2020年第一次临时股东大会的通知</v>
      </c>
    </row>
    <row r="13" spans="1:3">
      <c r="A13" s="3" t="s">
        <v>5</v>
      </c>
      <c r="B13" s="3" t="s">
        <v>11</v>
      </c>
      <c r="C13" s="4" t="str">
        <f>HYPERLINK("http://news.windin.com/ns/bulletin.php?code=04301D5AF417&amp;id=118760676&amp;type=1","新大陆:独立董事关于第七届董事会第三十七次会议相关事项的独立意见")</f>
        <v>新大陆:独立董事关于第七届董事会第三十七次会议相关事项的独立意见</v>
      </c>
    </row>
    <row r="14" spans="1:3">
      <c r="A14" s="3" t="s">
        <v>5</v>
      </c>
      <c r="B14" s="3" t="s">
        <v>11</v>
      </c>
      <c r="C14" s="4" t="str">
        <f>HYPERLINK("http://news.windin.com/ns/bulletin.php?code=03B6A490F417&amp;id=118760684&amp;type=1","新大陆:第七届董事会第三十七次会议决议公告")</f>
        <v>新大陆:第七届董事会第三十七次会议决议公告</v>
      </c>
    </row>
    <row r="15" spans="1:3">
      <c r="A15" s="3" t="s">
        <v>5</v>
      </c>
      <c r="B15" s="3" t="s">
        <v>11</v>
      </c>
      <c r="C15" s="4" t="str">
        <f>HYPERLINK("http://news.windin.com/ns/bulletin.php?code=060F2E00F417&amp;id=118760678&amp;type=1","新大陆:关于变更部分募集资金投资项目实施方式的公告")</f>
        <v>新大陆:关于变更部分募集资金投资项目实施方式的公告</v>
      </c>
    </row>
    <row r="16" spans="1:3">
      <c r="A16" s="3" t="s">
        <v>5</v>
      </c>
      <c r="B16" s="3" t="s">
        <v>11</v>
      </c>
      <c r="C16" s="4" t="str">
        <f>HYPERLINK("http://news.windin.com/ns/bulletin.php?code=06483251F417&amp;id=118760682&amp;type=1","新大陆:华泰联合证券有限责任公司关于公司变更部分募集资金投资项目实施方式的核查意见")</f>
        <v>新大陆:华泰联合证券有限责任公司关于公司变更部分募集资金投资项目实施方式的核查意见</v>
      </c>
    </row>
    <row r="17" spans="1:3">
      <c r="A17" s="3" t="s">
        <v>5</v>
      </c>
      <c r="B17" s="3" t="s">
        <v>11</v>
      </c>
      <c r="C17" s="4" t="str">
        <f>HYPERLINK("http://news.windin.com/ns/bulletin.php?code=062CDBD4F417&amp;id=118760680&amp;type=1","新大陆:监事会关于公司变更部分募集资金投资项目实施方式的审核意见")</f>
        <v>新大陆:监事会关于公司变更部分募集资金投资项目实施方式的审核意见</v>
      </c>
    </row>
    <row r="18" spans="1:3">
      <c r="A18" s="3" t="s">
        <v>5</v>
      </c>
      <c r="B18" s="3" t="s">
        <v>12</v>
      </c>
      <c r="C18" s="4" t="str">
        <f>HYPERLINK("http://news.windin.com/ns/bulletin.php?code=947D7AD0F415&amp;id=118760214&amp;type=1","星网锐捷:北京市中伦律师事务关于公司分拆锐捷网络股份有限公司于深圳证券交易所创业板上市的法律意见书")</f>
        <v>星网锐捷:北京市中伦律师事务关于公司分拆锐捷网络股份有限公司于深圳证券交易所创业板上市的法律意见书</v>
      </c>
    </row>
    <row r="19" spans="1:3">
      <c r="A19" s="3" t="s">
        <v>5</v>
      </c>
      <c r="B19" s="3" t="s">
        <v>12</v>
      </c>
      <c r="C19" s="4" t="str">
        <f>HYPERLINK("http://news.windin.com/ns/bulletin.php?code=94845284F415&amp;id=118760196&amp;type=1","星网锐捷:董事会关于本次上市公司分拆子公司上市董事会决议日前股票价格波动是否达到《关于规范上市公司信息披露及相关各方行为的通知》第五条相关标准的说明")</f>
        <v>星网锐捷:董事会关于本次上市公司分拆子公司上市董事会决议日前股票价格波动是否达到《关于规范上市公司信息披露及相关各方行为的通知》第五条相关标准的说明</v>
      </c>
    </row>
    <row r="20" spans="1:3">
      <c r="A20" s="3" t="s">
        <v>5</v>
      </c>
      <c r="B20" s="3" t="s">
        <v>12</v>
      </c>
      <c r="C20" s="4" t="str">
        <f>HYPERLINK("http://news.windin.com/ns/bulletin.php?code=95B932EDF415&amp;id=118760202&amp;type=1","星网锐捷:第五届董事会第二十六次会议决议公告")</f>
        <v>星网锐捷:第五届董事会第二十六次会议决议公告</v>
      </c>
    </row>
    <row r="21" spans="1:3">
      <c r="A21" s="3" t="s">
        <v>5</v>
      </c>
      <c r="B21" s="3" t="s">
        <v>12</v>
      </c>
      <c r="C21" s="4" t="str">
        <f>HYPERLINK("http://news.windin.com/ns/bulletin.php?code=95B932EAF415&amp;id=118760200&amp;type=1","星网锐捷:独立董事关于第五届董事会第二十六次会议相关事项的事前认可意见")</f>
        <v>星网锐捷:独立董事关于第五届董事会第二十六次会议相关事项的事前认可意见</v>
      </c>
    </row>
    <row r="22" spans="1:3">
      <c r="A22" s="3" t="s">
        <v>5</v>
      </c>
      <c r="B22" s="3" t="s">
        <v>12</v>
      </c>
      <c r="C22" s="4" t="str">
        <f>HYPERLINK("http://news.windin.com/ns/bulletin.php?code=9454E93EF415&amp;id=118760210&amp;type=1","星网锐捷:关于召开2020年第一次临时股东大会的通知")</f>
        <v>星网锐捷:关于召开2020年第一次临时股东大会的通知</v>
      </c>
    </row>
    <row r="23" spans="1:3">
      <c r="A23" s="3" t="s">
        <v>5</v>
      </c>
      <c r="B23" s="3" t="s">
        <v>12</v>
      </c>
      <c r="C23" s="4" t="str">
        <f>HYPERLINK("http://news.windin.com/ns/bulletin.php?code=9471365AF415&amp;id=118760184&amp;type=1","星网锐捷:关于分拆子公司上市的一般风险提示性公告")</f>
        <v>星网锐捷:关于分拆子公司上市的一般风险提示性公告</v>
      </c>
    </row>
    <row r="24" spans="1:3">
      <c r="A24" s="3" t="s">
        <v>5</v>
      </c>
      <c r="B24" s="3" t="s">
        <v>12</v>
      </c>
      <c r="C24" s="4" t="str">
        <f>HYPERLINK("http://news.windin.com/ns/bulletin.php?code=957CCBD5F415&amp;id=118760176&amp;type=1","星网锐捷:中信证券股份有限公司关于公司分拆所属子公司锐捷网络股份有限公司至创业板上市之核查意见")</f>
        <v>星网锐捷:中信证券股份有限公司关于公司分拆所属子公司锐捷网络股份有限公司至创业板上市之核查意见</v>
      </c>
    </row>
    <row r="25" spans="1:3">
      <c r="A25" s="3" t="s">
        <v>5</v>
      </c>
      <c r="B25" s="3" t="s">
        <v>12</v>
      </c>
      <c r="C25" s="4" t="str">
        <f>HYPERLINK("http://news.windin.com/ns/bulletin.php?code=9484527BF415&amp;id=118760172&amp;type=1","星网锐捷:独立董事关于第五届董事会第二十六次会议相关事项的独立董事意见")</f>
        <v>星网锐捷:独立董事关于第五届董事会第二十六次会议相关事项的独立董事意见</v>
      </c>
    </row>
    <row r="26" spans="1:3">
      <c r="A26" s="3" t="s">
        <v>5</v>
      </c>
      <c r="B26" s="3" t="s">
        <v>12</v>
      </c>
      <c r="C26" s="4" t="str">
        <f>HYPERLINK("http://news.windin.com/ns/bulletin.php?code=94845275F415&amp;id=118760166&amp;type=1","星网锐捷:第五届监事会第十二次会议决议公告")</f>
        <v>星网锐捷:第五届监事会第十二次会议决议公告</v>
      </c>
    </row>
    <row r="27" spans="1:3">
      <c r="A27" s="3" t="s">
        <v>5</v>
      </c>
      <c r="B27" s="3" t="s">
        <v>12</v>
      </c>
      <c r="C27" s="4" t="str">
        <f>HYPERLINK("http://news.windin.com/ns/bulletin.php?code=94713653F415&amp;id=118760164&amp;type=1","星网锐捷:关于分拆所属子公司锐捷网络股份有限公司至创业板上市的预案(修订稿)")</f>
        <v>星网锐捷:关于分拆所属子公司锐捷网络股份有限公司至创业板上市的预案(修订稿)</v>
      </c>
    </row>
    <row r="28" spans="1:3">
      <c r="A28" s="3" t="s">
        <v>5</v>
      </c>
      <c r="B28" s="3" t="s">
        <v>12</v>
      </c>
      <c r="C28" s="4" t="str">
        <f>HYPERLINK("http://news.windin.com/ns/bulletin.php?code=92014B90F415&amp;id=118760168&amp;type=1","星网锐捷:关于公司拟分拆所属子公司锐捷网络股份有限公司首次公开发行股票并在深圳证券交易所创业板上市的会计师意见函")</f>
        <v>星网锐捷:关于公司拟分拆所属子公司锐捷网络股份有限公司首次公开发行股票并在深圳证券交易所创业板上市的会计师意见函</v>
      </c>
    </row>
    <row r="29" spans="1:3">
      <c r="A29" s="3" t="s">
        <v>5</v>
      </c>
      <c r="B29" s="3" t="s">
        <v>13</v>
      </c>
      <c r="C29" s="4" t="str">
        <f>HYPERLINK("http://news.windin.com/ns/bulletin.php?code=7ED3E77CF412&amp;id=118759624&amp;type=1","阳光城:关于“18阳城01”票面利率调整及投资者回售实施办法第一次提示性公告")</f>
        <v>阳光城:关于“18阳城01”票面利率调整及投资者回售实施办法第一次提示性公告</v>
      </c>
    </row>
    <row r="30" spans="1:3">
      <c r="A30" s="3" t="s">
        <v>5</v>
      </c>
      <c r="B30" s="3" t="s">
        <v>13</v>
      </c>
      <c r="C30" s="4" t="str">
        <f>HYPERLINK("http://news.windin.com/ns/bulletin.php?code=57D334A3F412&amp;id=118759612&amp;type=1","阳光城:关于“18阳城01”票面利率调整及投资者回售实施办法第一次提示性公告")</f>
        <v>阳光城:关于“18阳城01”票面利率调整及投资者回售实施办法第一次提示性公告</v>
      </c>
    </row>
    <row r="31" spans="1:3">
      <c r="A31" s="3" t="s">
        <v>5</v>
      </c>
      <c r="B31" s="3" t="s">
        <v>14</v>
      </c>
      <c r="C31" s="4" t="str">
        <f>HYPERLINK("http://news.windin.com/ns/bulletin.php?code=CCBC2B1CF411&amp;id=118759544&amp;type=1","航天发展:关于收到控股股东调整公司董事长函的公告")</f>
        <v>航天发展:关于收到控股股东调整公司董事长函的公告</v>
      </c>
    </row>
    <row r="32" spans="1:3">
      <c r="A32" s="3" t="s">
        <v>5</v>
      </c>
      <c r="B32" s="3" t="s">
        <v>15</v>
      </c>
      <c r="C32" s="4" t="str">
        <f>HYPERLINK("http://news.windin.com/ns/bulletin.php?code=259DBFF0F410&amp;id=118759168&amp;type=1","*ST华映:关于出售全资子公司100%股权暨关联交易的进展公告")</f>
        <v>*ST华映:关于出售全资子公司100%股权暨关联交易的进展公告</v>
      </c>
    </row>
    <row r="33" spans="1:3">
      <c r="A33" s="3" t="s">
        <v>5</v>
      </c>
      <c r="B33" s="3" t="s">
        <v>16</v>
      </c>
      <c r="C33" s="4" t="str">
        <f>HYPERLINK("http://news.windin.com/ns/bulletin.php?code=0AD1F857F401&amp;id=118754200&amp;type=1","冠城大通:独立董事关于公司为宏汇置业提供担保的独立意见")</f>
        <v>冠城大通:独立董事关于公司为宏汇置业提供担保的独立意见</v>
      </c>
    </row>
    <row r="34" spans="1:3">
      <c r="A34" s="3" t="s">
        <v>5</v>
      </c>
      <c r="B34" s="3" t="s">
        <v>16</v>
      </c>
      <c r="C34" s="4" t="str">
        <f>HYPERLINK("http://news.windin.com/ns/bulletin.php?code=0FB9C8D1F401&amp;id=118754214&amp;type=1","冠城大通:关于转让持有的对子公司的债权并为其提供担保的公告")</f>
        <v>冠城大通:关于转让持有的对子公司的债权并为其提供担保的公告</v>
      </c>
    </row>
    <row r="35" spans="1:3">
      <c r="A35" s="3" t="s">
        <v>5</v>
      </c>
      <c r="B35" s="3" t="s">
        <v>17</v>
      </c>
      <c r="C35" s="4" t="str">
        <f>HYPERLINK("http://news.windin.com/ns/bulletin.php?code=0843BD62F401&amp;id=118754222&amp;type=1","永悦科技:第二届董事会第二十七次会议决议公告")</f>
        <v>永悦科技:第二届董事会第二十七次会议决议公告</v>
      </c>
    </row>
    <row r="36" spans="1:3">
      <c r="A36" s="3" t="s">
        <v>5</v>
      </c>
      <c r="B36" s="3" t="s">
        <v>17</v>
      </c>
      <c r="C36" s="4" t="str">
        <f>HYPERLINK("http://news.windin.com/ns/bulletin.php?code=09FB393AF401&amp;id=118754166&amp;type=1","永悦科技:关于召开2020年第一次临时股东大会的通知")</f>
        <v>永悦科技:关于召开2020年第一次临时股东大会的通知</v>
      </c>
    </row>
    <row r="37" spans="1:3">
      <c r="A37" s="3" t="s">
        <v>5</v>
      </c>
      <c r="B37" s="3" t="s">
        <v>17</v>
      </c>
      <c r="C37" s="4" t="str">
        <f>HYPERLINK("http://news.windin.com/ns/bulletin.php?code=0FB9C8BBF401&amp;id=118754146&amp;type=1","永悦科技:章程(修订本)")</f>
        <v>永悦科技:章程(修订本)</v>
      </c>
    </row>
    <row r="38" spans="1:3">
      <c r="A38" s="3" t="s">
        <v>5</v>
      </c>
      <c r="B38" s="3" t="s">
        <v>17</v>
      </c>
      <c r="C38" s="4" t="str">
        <f>HYPERLINK("http://news.windin.com/ns/bulletin.php?code=09FB392DF401&amp;id=118754126&amp;type=1","永悦科技:关于修订《公司章程》的公告")</f>
        <v>永悦科技:关于修订《公司章程》的公告</v>
      </c>
    </row>
    <row r="39" spans="1:3">
      <c r="A39" s="5" t="s">
        <v>18</v>
      </c>
      <c r="B39" s="5"/>
      <c r="C39"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2020-09-14T15:36:00Z</dcterms:created>
  <dcterms:modified xsi:type="dcterms:W3CDTF">2020-09-14T07:37:41Z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