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<sst xmlns="http://schemas.openxmlformats.org/spreadsheetml/2006/main" count="76" uniqueCount="20">
  <si>
    <t>公告日期</t>
  </si>
  <si>
    <t>证券代码</t>
  </si>
  <si>
    <t>公告标题</t>
  </si>
  <si>
    <t>2020-09-22</t>
  </si>
  <si>
    <t>002702.SZ</t>
  </si>
  <si>
    <t>300560.SZ</t>
  </si>
  <si>
    <t>300750.SZ</t>
  </si>
  <si>
    <t>000797.SZ</t>
  </si>
  <si>
    <t>002639.SZ</t>
  </si>
  <si>
    <t>300650.SZ</t>
  </si>
  <si>
    <t>603555.SH</t>
  </si>
  <si>
    <t>000671.SZ</t>
  </si>
  <si>
    <t>600388.SH</t>
  </si>
  <si>
    <t>000632.SZ</t>
  </si>
  <si>
    <t>002752.SZ</t>
  </si>
  <si>
    <t>603678.SH</t>
  </si>
  <si>
    <t>603363.SH</t>
  </si>
  <si>
    <t>000536.SZ</t>
  </si>
  <si>
    <t>002029.SZ</t>
  </si>
  <si>
    <t>数据来源：Wind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</si>
</sst>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theme="1"/>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8"/>
      <color theme="3"/>
      <name val="宋体"/>
      <charset val="134"/>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4" fillId="12" borderId="0" applyNumberFormat="0" applyBorder="0" applyAlignment="0" applyProtection="0">
      <alignment vertical="center"/>
    </xf>
    <xf numFmtId="0" fontId="9" fillId="9" borderId="4"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3" borderId="0" applyNumberFormat="0" applyBorder="0" applyAlignment="0" applyProtection="0">
      <alignment vertical="center"/>
    </xf>
    <xf numFmtId="0" fontId="5" fillId="4" borderId="0" applyNumberFormat="0" applyBorder="0" applyAlignment="0" applyProtection="0">
      <alignment vertical="center"/>
    </xf>
    <xf numFmtId="43" fontId="3" fillId="0" borderId="0" applyFont="0" applyFill="0" applyBorder="0" applyAlignment="0" applyProtection="0">
      <alignment vertical="center"/>
    </xf>
    <xf numFmtId="0" fontId="6" fillId="8" borderId="0" applyNumberFormat="0" applyBorder="0" applyAlignment="0" applyProtection="0">
      <alignment vertical="center"/>
    </xf>
    <xf numFmtId="0" fontId="1" fillId="0" borderId="0" applyNumberFormat="0" applyFill="0" applyBorder="0" applyAlignment="0" applyProtection="0">
      <alignment vertical="center"/>
    </xf>
    <xf numFmtId="9" fontId="3" fillId="0" borderId="0" applyFont="0" applyFill="0" applyBorder="0" applyAlignment="0" applyProtection="0">
      <alignment vertical="center"/>
    </xf>
    <xf numFmtId="0" fontId="13" fillId="0" borderId="0" applyNumberFormat="0" applyFill="0" applyBorder="0" applyAlignment="0" applyProtection="0">
      <alignment vertical="center"/>
    </xf>
    <xf numFmtId="0" fontId="3" fillId="7" borderId="3" applyNumberFormat="0" applyFont="0" applyAlignment="0" applyProtection="0">
      <alignment vertical="center"/>
    </xf>
    <xf numFmtId="0" fontId="6" fillId="16" borderId="0" applyNumberFormat="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2" applyNumberFormat="0" applyFill="0" applyAlignment="0" applyProtection="0">
      <alignment vertical="center"/>
    </xf>
    <xf numFmtId="0" fontId="17" fillId="0" borderId="2" applyNumberFormat="0" applyFill="0" applyAlignment="0" applyProtection="0">
      <alignment vertical="center"/>
    </xf>
    <xf numFmtId="0" fontId="6" fillId="15" borderId="0" applyNumberFormat="0" applyBorder="0" applyAlignment="0" applyProtection="0">
      <alignment vertical="center"/>
    </xf>
    <xf numFmtId="0" fontId="12" fillId="0" borderId="6" applyNumberFormat="0" applyFill="0" applyAlignment="0" applyProtection="0">
      <alignment vertical="center"/>
    </xf>
    <xf numFmtId="0" fontId="6" fillId="14" borderId="0" applyNumberFormat="0" applyBorder="0" applyAlignment="0" applyProtection="0">
      <alignment vertical="center"/>
    </xf>
    <xf numFmtId="0" fontId="19" fillId="21" borderId="7" applyNumberFormat="0" applyAlignment="0" applyProtection="0">
      <alignment vertical="center"/>
    </xf>
    <xf numFmtId="0" fontId="16" fillId="21" borderId="4" applyNumberFormat="0" applyAlignment="0" applyProtection="0">
      <alignment vertical="center"/>
    </xf>
    <xf numFmtId="0" fontId="20" fillId="30" borderId="8" applyNumberFormat="0" applyAlignment="0" applyProtection="0">
      <alignment vertical="center"/>
    </xf>
    <xf numFmtId="0" fontId="4" fillId="11" borderId="0" applyNumberFormat="0" applyBorder="0" applyAlignment="0" applyProtection="0">
      <alignment vertical="center"/>
    </xf>
    <xf numFmtId="0" fontId="6" fillId="25" borderId="0" applyNumberFormat="0" applyBorder="0" applyAlignment="0" applyProtection="0">
      <alignment vertical="center"/>
    </xf>
    <xf numFmtId="0" fontId="14" fillId="0" borderId="5" applyNumberFormat="0" applyFill="0" applyAlignment="0" applyProtection="0">
      <alignment vertical="center"/>
    </xf>
    <xf numFmtId="0" fontId="21" fillId="0" borderId="9" applyNumberFormat="0" applyFill="0" applyAlignment="0" applyProtection="0">
      <alignment vertical="center"/>
    </xf>
    <xf numFmtId="0" fontId="10" fillId="10" borderId="0" applyNumberFormat="0" applyBorder="0" applyAlignment="0" applyProtection="0">
      <alignment vertical="center"/>
    </xf>
    <xf numFmtId="0" fontId="7" fillId="6" borderId="0" applyNumberFormat="0" applyBorder="0" applyAlignment="0" applyProtection="0">
      <alignment vertical="center"/>
    </xf>
    <xf numFmtId="0" fontId="4" fillId="20" borderId="0" applyNumberFormat="0" applyBorder="0" applyAlignment="0" applyProtection="0">
      <alignment vertical="center"/>
    </xf>
    <xf numFmtId="0" fontId="6" fillId="24" borderId="0" applyNumberFormat="0" applyBorder="0" applyAlignment="0" applyProtection="0">
      <alignment vertical="center"/>
    </xf>
    <xf numFmtId="0" fontId="4" fillId="19" borderId="0" applyNumberFormat="0" applyBorder="0" applyAlignment="0" applyProtection="0">
      <alignment vertical="center"/>
    </xf>
    <xf numFmtId="0" fontId="4" fillId="29" borderId="0" applyNumberFormat="0" applyBorder="0" applyAlignment="0" applyProtection="0">
      <alignment vertical="center"/>
    </xf>
    <xf numFmtId="0" fontId="4" fillId="18" borderId="0" applyNumberFormat="0" applyBorder="0" applyAlignment="0" applyProtection="0">
      <alignment vertical="center"/>
    </xf>
    <xf numFmtId="0" fontId="4" fillId="28" borderId="0" applyNumberFormat="0" applyBorder="0" applyAlignment="0" applyProtection="0">
      <alignment vertical="center"/>
    </xf>
    <xf numFmtId="0" fontId="6" fillId="32" borderId="0" applyNumberFormat="0" applyBorder="0" applyAlignment="0" applyProtection="0">
      <alignment vertical="center"/>
    </xf>
    <xf numFmtId="0" fontId="6" fillId="23" borderId="0" applyNumberFormat="0" applyBorder="0" applyAlignment="0" applyProtection="0">
      <alignment vertical="center"/>
    </xf>
    <xf numFmtId="0" fontId="4" fillId="17" borderId="0" applyNumberFormat="0" applyBorder="0" applyAlignment="0" applyProtection="0">
      <alignment vertical="center"/>
    </xf>
    <xf numFmtId="0" fontId="4" fillId="27" borderId="0" applyNumberFormat="0" applyBorder="0" applyAlignment="0" applyProtection="0">
      <alignment vertical="center"/>
    </xf>
    <xf numFmtId="0" fontId="6" fillId="22" borderId="0" applyNumberFormat="0" applyBorder="0" applyAlignment="0" applyProtection="0">
      <alignment vertical="center"/>
    </xf>
    <xf numFmtId="0" fontId="4" fillId="26" borderId="0" applyNumberFormat="0" applyBorder="0" applyAlignment="0" applyProtection="0">
      <alignment vertical="center"/>
    </xf>
    <xf numFmtId="0" fontId="6" fillId="13" borderId="0" applyNumberFormat="0" applyBorder="0" applyAlignment="0" applyProtection="0">
      <alignment vertical="center"/>
    </xf>
    <xf numFmtId="0" fontId="6" fillId="31" borderId="0" applyNumberFormat="0" applyBorder="0" applyAlignment="0" applyProtection="0">
      <alignment vertical="center"/>
    </xf>
    <xf numFmtId="0" fontId="4" fillId="2" borderId="0" applyNumberFormat="0" applyBorder="0" applyAlignment="0" applyProtection="0">
      <alignment vertical="center"/>
    </xf>
    <xf numFmtId="0" fontId="6" fillId="5"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8"/>
  <sheetViews>
    <sheetView tabSelected="1" workbookViewId="0">
      <pane xSplit="2" ySplit="1" topLeftCell="C5" activePane="bottomRight" state="frozen"/>
      <selection/>
      <selection pane="topRight"/>
      <selection pane="bottomLeft"/>
      <selection pane="bottomRight" activeCell="A38" sqref="A38:A74"/>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HYPERLINK("http://news.windin.com/ns/bulletin.php?code=57095914FCB6&amp;id=118934772&amp;type=1","海欣食品:002702海欣食品调研活动信息20200921")</f>
        <v>海欣食品:002702海欣食品调研活动信息20200921</v>
      </c>
    </row>
    <row r="3" spans="1:3">
      <c r="A3" s="3" t="s">
        <v>3</v>
      </c>
      <c r="B3" s="3" t="s">
        <v>5</v>
      </c>
      <c r="C3" s="4" t="str">
        <f>HYPERLINK("http://news.windin.com/ns/bulletin.php?code=FEF2D482FC85&amp;id=118922694&amp;type=1","中富通:关于购买控股子公司部分股权的公告")</f>
        <v>中富通:关于购买控股子公司部分股权的公告</v>
      </c>
    </row>
    <row r="4" spans="1:3">
      <c r="A4" s="3" t="s">
        <v>3</v>
      </c>
      <c r="B4" s="3" t="s">
        <v>5</v>
      </c>
      <c r="C4" s="4" t="str">
        <f>HYPERLINK("http://news.windin.com/ns/bulletin.php?code=FFEEE7FFFC85&amp;id=118922684&amp;type=1","中富通:第三届董事会第三十二次会议决议公告")</f>
        <v>中富通:第三届董事会第三十二次会议决议公告</v>
      </c>
    </row>
    <row r="5" spans="1:3">
      <c r="A5" s="3" t="s">
        <v>3</v>
      </c>
      <c r="B5" s="3" t="s">
        <v>6</v>
      </c>
      <c r="C5" s="4" t="str">
        <f>HYPERLINK("http://news.windin.com/ns/bulletin.php?code=4F0AC265FC0C&amp;id=118915284&amp;type=1","宁德时代:关于2019年限制性股票激励计划第一个限售期解除限售股份上市流通的提示性公告")</f>
        <v>宁德时代:关于2019年限制性股票激励计划第一个限售期解除限售股份上市流通的提示性公告</v>
      </c>
    </row>
    <row r="6" spans="1:3">
      <c r="A6" s="3" t="s">
        <v>3</v>
      </c>
      <c r="B6" s="3" t="s">
        <v>7</v>
      </c>
      <c r="C6" s="4" t="str">
        <f>HYPERLINK("http://news.windin.com/ns/bulletin.php?code=3164B009FC05&amp;id=118914660&amp;type=1","中国武夷:关于公司2017年限制性股票激励计划预留授予部分第一期解除限售及回购注销部分限制性股票事项的法律意见书")</f>
        <v>中国武夷:关于公司2017年限制性股票激励计划预留授予部分第一期解除限售及回购注销部分限制性股票事项的法律意见书</v>
      </c>
    </row>
    <row r="7" spans="1:3">
      <c r="A7" s="3" t="s">
        <v>3</v>
      </c>
      <c r="B7" s="3" t="s">
        <v>7</v>
      </c>
      <c r="C7" s="4" t="str">
        <f>HYPERLINK("http://news.windin.com/ns/bulletin.php?code=313082A9FC05&amp;id=118914658&amp;type=1","中国武夷:2017年限制性股票激励计划预留授予部分第一个解锁期解锁条件成就的公告")</f>
        <v>中国武夷:2017年限制性股票激励计划预留授予部分第一个解锁期解锁条件成就的公告</v>
      </c>
    </row>
    <row r="8" spans="1:3">
      <c r="A8" s="3" t="s">
        <v>3</v>
      </c>
      <c r="B8" s="3" t="s">
        <v>7</v>
      </c>
      <c r="C8" s="4" t="str">
        <f>HYPERLINK("http://news.windin.com/ns/bulletin.php?code=313082A3FC05&amp;id=118914654&amp;type=1","中国武夷:独立董事关于第六届董事会第七十二次会议相关事项的独立意见")</f>
        <v>中国武夷:独立董事关于第六届董事会第七十二次会议相关事项的独立意见</v>
      </c>
    </row>
    <row r="9" spans="1:3">
      <c r="A9" s="3" t="s">
        <v>3</v>
      </c>
      <c r="B9" s="3" t="s">
        <v>7</v>
      </c>
      <c r="C9" s="4" t="str">
        <f>HYPERLINK("http://news.windin.com/ns/bulletin.php?code=322190E5FC05&amp;id=118914652&amp;type=1","中国武夷:第六届董事会第七十二次会议决议公告")</f>
        <v>中国武夷:第六届董事会第七十二次会议决议公告</v>
      </c>
    </row>
    <row r="10" spans="1:3">
      <c r="A10" s="3" t="s">
        <v>3</v>
      </c>
      <c r="B10" s="3" t="s">
        <v>7</v>
      </c>
      <c r="C10" s="4" t="str">
        <f>HYPERLINK("http://news.windin.com/ns/bulletin.php?code=324EF06DFC05&amp;id=118914648&amp;type=1","中国武夷:关于回购注销部分股权激励对象所持已获授但尚未解锁的限制性股票的公告")</f>
        <v>中国武夷:关于回购注销部分股权激励对象所持已获授但尚未解锁的限制性股票的公告</v>
      </c>
    </row>
    <row r="11" spans="1:3">
      <c r="A11" s="3" t="s">
        <v>3</v>
      </c>
      <c r="B11" s="3" t="s">
        <v>7</v>
      </c>
      <c r="C11" s="4" t="str">
        <f>HYPERLINK("http://news.windin.com/ns/bulletin.php?code=31E888FEFC05&amp;id=118914646&amp;type=1","中国武夷:第六届监事会第二十五次会议决议公告")</f>
        <v>中国武夷:第六届监事会第二十五次会议决议公告</v>
      </c>
    </row>
    <row r="12" spans="1:3">
      <c r="A12" s="3" t="s">
        <v>3</v>
      </c>
      <c r="B12" s="3" t="s">
        <v>7</v>
      </c>
      <c r="C12" s="4" t="str">
        <f>HYPERLINK("http://news.windin.com/ns/bulletin.php?code=3130829CFC05&amp;id=118914642&amp;type=1","中国武夷:关于在港子公司向丰宏发展有限公司借款关联交易的公告")</f>
        <v>中国武夷:关于在港子公司向丰宏发展有限公司借款关联交易的公告</v>
      </c>
    </row>
    <row r="13" spans="1:3">
      <c r="A13" s="3" t="s">
        <v>3</v>
      </c>
      <c r="B13" s="3" t="s">
        <v>7</v>
      </c>
      <c r="C13" s="4" t="str">
        <f>HYPERLINK("http://news.windin.com/ns/bulletin.php?code=3164B003FC05&amp;id=118914644&amp;type=1","中国武夷:关于减资的公告")</f>
        <v>中国武夷:关于减资的公告</v>
      </c>
    </row>
    <row r="14" spans="1:3">
      <c r="A14" s="3" t="s">
        <v>3</v>
      </c>
      <c r="B14" s="3" t="s">
        <v>8</v>
      </c>
      <c r="C14" s="4" t="str">
        <f>HYPERLINK("http://news.windin.com/ns/bulletin.php?code=D619AE95FC04&amp;id=118914598&amp;type=1","雪人股份:第四届监事会第十五次会议决议公告")</f>
        <v>雪人股份:第四届监事会第十五次会议决议公告</v>
      </c>
    </row>
    <row r="15" spans="1:3">
      <c r="A15" s="3" t="s">
        <v>3</v>
      </c>
      <c r="B15" s="3" t="s">
        <v>8</v>
      </c>
      <c r="C15" s="4" t="str">
        <f>HYPERLINK("http://news.windin.com/ns/bulletin.php?code=D5ECB932FC04&amp;id=118914608&amp;type=1","雪人股份:对外担保公告")</f>
        <v>雪人股份:对外担保公告</v>
      </c>
    </row>
    <row r="16" spans="1:3">
      <c r="A16" s="3" t="s">
        <v>3</v>
      </c>
      <c r="B16" s="3" t="s">
        <v>8</v>
      </c>
      <c r="C16" s="4" t="str">
        <f>HYPERLINK("http://news.windin.com/ns/bulletin.php?code=D5C51594FC04&amp;id=118914596&amp;type=1","雪人股份:独立董事关于对外担保事项的独立意见")</f>
        <v>雪人股份:独立董事关于对外担保事项的独立意见</v>
      </c>
    </row>
    <row r="17" spans="1:3">
      <c r="A17" s="3" t="s">
        <v>3</v>
      </c>
      <c r="B17" s="3" t="s">
        <v>8</v>
      </c>
      <c r="C17" s="4" t="str">
        <f>HYPERLINK("http://news.windin.com/ns/bulletin.php?code=D5D58042FC04&amp;id=118914594&amp;type=1","雪人股份:第四届董事会第十八次会议决议的公告")</f>
        <v>雪人股份:第四届董事会第十八次会议决议的公告</v>
      </c>
    </row>
    <row r="18" spans="1:3">
      <c r="A18" s="3" t="s">
        <v>3</v>
      </c>
      <c r="B18" s="3" t="s">
        <v>9</v>
      </c>
      <c r="C18" s="4" t="str">
        <f>HYPERLINK("http://news.windin.com/ns/bulletin.php?code=4C190494FC04&amp;id=118914296&amp;type=1","太龙照明:福建天翼律师事务所关于公司实施第二期员工持股计划的法律意见书")</f>
        <v>太龙照明:福建天翼律师事务所关于公司实施第二期员工持股计划的法律意见书</v>
      </c>
    </row>
    <row r="19" spans="1:3">
      <c r="A19" s="3" t="s">
        <v>3</v>
      </c>
      <c r="B19" s="3" t="s">
        <v>9</v>
      </c>
      <c r="C19" s="4" t="str">
        <f>HYPERLINK("http://news.windin.com/ns/bulletin.php?code=4BFF6182FC04&amp;id=118914298&amp;type=1","太龙照明:关于监事减持计划实施完成的公告")</f>
        <v>太龙照明:关于监事减持计划实施完成的公告</v>
      </c>
    </row>
    <row r="20" spans="1:3">
      <c r="A20" s="3" t="s">
        <v>3</v>
      </c>
      <c r="B20" s="3" t="s">
        <v>9</v>
      </c>
      <c r="C20" s="4" t="str">
        <f>HYPERLINK("http://news.windin.com/ns/bulletin.php?code=4C035BDDFC04&amp;id=118914294&amp;type=1","太龙照明:关于重大资产重组的进展公告")</f>
        <v>太龙照明:关于重大资产重组的进展公告</v>
      </c>
    </row>
    <row r="21" spans="1:3">
      <c r="A21" s="3" t="s">
        <v>3</v>
      </c>
      <c r="B21" s="3" t="s">
        <v>10</v>
      </c>
      <c r="C21" s="4" t="str">
        <f>HYPERLINK("http://news.windin.com/ns/bulletin.php?code=E6D5F6BEFBF6&amp;id=118912118&amp;type=1","*ST贵人:关于公司控股股东股份冻结的公告")</f>
        <v>*ST贵人:关于公司控股股东股份冻结的公告</v>
      </c>
    </row>
    <row r="22" spans="1:3">
      <c r="A22" s="3" t="s">
        <v>3</v>
      </c>
      <c r="B22" s="3" t="s">
        <v>11</v>
      </c>
      <c r="C22" s="4" t="str">
        <f>HYPERLINK("http://news.windin.com/ns/bulletin.php?code=3AD7E2FEFBF3&amp;id=118911052&amp;type=1","阳光城:关于“18阳城01”回售申报情况的公告")</f>
        <v>阳光城:关于“18阳城01”回售申报情况的公告</v>
      </c>
    </row>
    <row r="23" spans="1:3">
      <c r="A23" s="3" t="s">
        <v>3</v>
      </c>
      <c r="B23" s="3" t="s">
        <v>12</v>
      </c>
      <c r="C23" s="4" t="str">
        <f>HYPERLINK("http://news.windin.com/ns/bulletin.php?code=BA95097BFBF1&amp;id=118910642&amp;type=1","龙净环保:关于“龙净转债”开始转股的公告")</f>
        <v>龙净环保:关于“龙净转债”开始转股的公告</v>
      </c>
    </row>
    <row r="24" spans="1:3">
      <c r="A24" s="3" t="s">
        <v>3</v>
      </c>
      <c r="B24" s="3" t="s">
        <v>13</v>
      </c>
      <c r="C24" s="4" t="str">
        <f>HYPERLINK("http://news.windin.com/ns/bulletin.php?code=84C26EA7FBF0&amp;id=118910196&amp;type=1","三木集团:2020年第八次临时股东大会的法律意见书")</f>
        <v>三木集团:2020年第八次临时股东大会的法律意见书</v>
      </c>
    </row>
    <row r="25" spans="1:3">
      <c r="A25" s="3" t="s">
        <v>3</v>
      </c>
      <c r="B25" s="3" t="s">
        <v>13</v>
      </c>
      <c r="C25" s="4" t="str">
        <f>HYPERLINK("http://news.windin.com/ns/bulletin.php?code=848F5E33FBF0&amp;id=118910180&amp;type=1","三木集团:2020年第八次临时股东大会决议公告")</f>
        <v>三木集团:2020年第八次临时股东大会决议公告</v>
      </c>
    </row>
    <row r="26" spans="1:3">
      <c r="A26" s="3" t="s">
        <v>3</v>
      </c>
      <c r="B26" s="3" t="s">
        <v>14</v>
      </c>
      <c r="C26" s="4" t="str">
        <f>HYPERLINK("http://news.windin.com/ns/bulletin.php?code=84ACF673FBF0&amp;id=118910170&amp;type=1","昇兴股份:关于公司控股股东部分股份解除质押的公告")</f>
        <v>昇兴股份:关于公司控股股东部分股份解除质押的公告</v>
      </c>
    </row>
    <row r="27" spans="1:3">
      <c r="A27" s="3" t="s">
        <v>3</v>
      </c>
      <c r="B27" s="3" t="s">
        <v>15</v>
      </c>
      <c r="C27" s="4" t="str">
        <f>HYPERLINK("http://news.windin.com/ns/bulletin.php?code=E60C2261FBED&amp;id=118909608&amp;type=1","火炬电子:关于回购公司股份预案的公告")</f>
        <v>火炬电子:关于回购公司股份预案的公告</v>
      </c>
    </row>
    <row r="28" spans="1:3">
      <c r="A28" s="3" t="s">
        <v>3</v>
      </c>
      <c r="B28" s="3" t="s">
        <v>15</v>
      </c>
      <c r="C28" s="4" t="str">
        <f>HYPERLINK("http://news.windin.com/ns/bulletin.php?code=E583F0BFFBED&amp;id=118909606&amp;type=1","火炬电子:第五届董事会第八次会议决议的公告")</f>
        <v>火炬电子:第五届董事会第八次会议决议的公告</v>
      </c>
    </row>
    <row r="29" spans="1:3">
      <c r="A29" s="3" t="s">
        <v>3</v>
      </c>
      <c r="B29" s="3" t="s">
        <v>15</v>
      </c>
      <c r="C29" s="4" t="str">
        <f>HYPERLINK("http://news.windin.com/ns/bulletin.php?code=E4B48EFFFBED&amp;id=118909604&amp;type=1","火炬电子:关于非公开发行股票募集资金投资项目延期的公告")</f>
        <v>火炬电子:关于非公开发行股票募集资金投资项目延期的公告</v>
      </c>
    </row>
    <row r="30" spans="1:3">
      <c r="A30" s="3" t="s">
        <v>3</v>
      </c>
      <c r="B30" s="3" t="s">
        <v>15</v>
      </c>
      <c r="C30" s="4" t="str">
        <f>HYPERLINK("http://news.windin.com/ns/bulletin.php?code=E08376E4FBED&amp;id=118909598&amp;type=1","火炬电子:东北证券关于火炬电子非公开发行股票募投项目延期的的核查意见")</f>
        <v>火炬电子:东北证券关于火炬电子非公开发行股票募投项目延期的的核查意见</v>
      </c>
    </row>
    <row r="31" spans="1:3">
      <c r="A31" s="3" t="s">
        <v>3</v>
      </c>
      <c r="B31" s="3" t="s">
        <v>15</v>
      </c>
      <c r="C31" s="4" t="str">
        <f>HYPERLINK("http://news.windin.com/ns/bulletin.php?code=E00D5A2DFBED&amp;id=118909592&amp;type=1","火炬电子:第五届监事会第八次会议决议的公告")</f>
        <v>火炬电子:第五届监事会第八次会议决议的公告</v>
      </c>
    </row>
    <row r="32" spans="1:3">
      <c r="A32" s="3" t="s">
        <v>3</v>
      </c>
      <c r="B32" s="3" t="s">
        <v>15</v>
      </c>
      <c r="C32" s="4" t="str">
        <f>HYPERLINK("http://news.windin.com/ns/bulletin.php?code=DEA0585EFBED&amp;id=118909590&amp;type=1","火炬电子:关于独立董事对董事会审议的相关事项的独立意见")</f>
        <v>火炬电子:关于独立董事对董事会审议的相关事项的独立意见</v>
      </c>
    </row>
    <row r="33" spans="1:3">
      <c r="A33" s="3" t="s">
        <v>3</v>
      </c>
      <c r="B33" s="3" t="s">
        <v>16</v>
      </c>
      <c r="C33" s="4" t="str">
        <f>HYPERLINK("http://news.windin.com/ns/bulletin.php?code=96CC5E86FBE9&amp;id=118908060&amp;type=1","傲农生物:关于首次公开发行部分限售股上市流通的公告")</f>
        <v>傲农生物:关于首次公开发行部分限售股上市流通的公告</v>
      </c>
    </row>
    <row r="34" spans="1:3">
      <c r="A34" s="3" t="s">
        <v>3</v>
      </c>
      <c r="B34" s="3" t="s">
        <v>16</v>
      </c>
      <c r="C34" s="4" t="str">
        <f>HYPERLINK("http://news.windin.com/ns/bulletin.php?code=96CC5E83FBE9&amp;id=118908050&amp;type=1","傲农生物:国泰君安证券股份有限公司关于福建傲农生物科技集团股份有限公司首次公开发行部分限售股上市流通的核查意见")</f>
        <v>傲农生物:国泰君安证券股份有限公司关于福建傲农生物科技集团股份有限公司首次公开发行部分限售股上市流通的核查意见</v>
      </c>
    </row>
    <row r="35" spans="1:3">
      <c r="A35" s="3" t="s">
        <v>3</v>
      </c>
      <c r="B35" s="3" t="s">
        <v>17</v>
      </c>
      <c r="C35" s="4" t="str">
        <f>HYPERLINK("http://news.windin.com/ns/bulletin.php?code=28181704FBE7&amp;id=118907094&amp;type=1","*ST华映:关于出售全资子公司100%股权暨关联交易的进展公告")</f>
        <v>*ST华映:关于出售全资子公司100%股权暨关联交易的进展公告</v>
      </c>
    </row>
    <row r="36" spans="1:3">
      <c r="A36" s="3" t="s">
        <v>3</v>
      </c>
      <c r="B36" s="3" t="s">
        <v>10</v>
      </c>
      <c r="C36" s="4" t="str">
        <f>HYPERLINK("http://news.windin.com/ns/bulletin.php?code=162F74B7FBE2&amp;id=118905634&amp;type=1","*ST贵人:诉讼,仲裁进展公告")</f>
        <v>*ST贵人:诉讼,仲裁进展公告</v>
      </c>
    </row>
    <row r="37" spans="1:3">
      <c r="A37" s="3" t="s">
        <v>3</v>
      </c>
      <c r="B37" s="3" t="s">
        <v>18</v>
      </c>
      <c r="C37" s="4" t="str">
        <f>HYPERLINK("http://news.windin.com/ns/bulletin.php?code=8E74B446FBE1&amp;id=118905464&amp;type=1","七匹狼:关于股份回购比例达3%暨回购进展情况的公告")</f>
        <v>七匹狼:关于股份回购比例达3%暨回购进展情况的公告</v>
      </c>
    </row>
    <row r="38" spans="1:3">
      <c r="A38" s="5" t="s">
        <v>19</v>
      </c>
      <c r="B38" s="5"/>
      <c r="C38"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鑫焱</cp:lastModifiedBy>
  <dcterms:created xsi:type="dcterms:W3CDTF">2020-09-23T09:29:00Z</dcterms:created>
  <dcterms:modified xsi:type="dcterms:W3CDTF">2020-09-23T01:30:06Z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