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<sst xmlns="http://schemas.openxmlformats.org/spreadsheetml/2006/main" count="106" uniqueCount="21">
  <si>
    <t>公告日期</t>
  </si>
  <si>
    <t>证券代码</t>
  </si>
  <si>
    <t>公告标题</t>
  </si>
  <si>
    <t>2020-10-13</t>
  </si>
  <si>
    <t>000671.SZ</t>
  </si>
  <si>
    <t>002639.SZ</t>
  </si>
  <si>
    <t>300560.SZ</t>
  </si>
  <si>
    <t>002868.SZ</t>
  </si>
  <si>
    <t>300525.SZ</t>
  </si>
  <si>
    <t>002752.SZ</t>
  </si>
  <si>
    <t>603686.SH</t>
  </si>
  <si>
    <t>603555.SH</t>
  </si>
  <si>
    <t>603678.SH</t>
  </si>
  <si>
    <t>603879.SH</t>
  </si>
  <si>
    <t>603363.SH</t>
  </si>
  <si>
    <t>002517.SZ</t>
  </si>
  <si>
    <t>002674.SZ</t>
  </si>
  <si>
    <t>600660.SH</t>
  </si>
  <si>
    <t>300174.SZ</t>
  </si>
  <si>
    <t>600483.SH</t>
  </si>
  <si>
    <t>数据来源：Wind</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</si>
</sst>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5" fillId="10" borderId="0" applyNumberFormat="0" applyBorder="0" applyAlignment="0" applyProtection="0">
      <alignment vertical="center"/>
    </xf>
    <xf numFmtId="0" fontId="8" fillId="12" borderId="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0" applyNumberFormat="0" applyBorder="0" applyAlignment="0" applyProtection="0">
      <alignment vertical="center"/>
    </xf>
    <xf numFmtId="43" fontId="3" fillId="0" borderId="0" applyFont="0" applyFill="0" applyBorder="0" applyAlignment="0" applyProtection="0">
      <alignment vertical="center"/>
    </xf>
    <xf numFmtId="0" fontId="4" fillId="14" borderId="0" applyNumberFormat="0" applyBorder="0" applyAlignment="0" applyProtection="0">
      <alignment vertical="center"/>
    </xf>
    <xf numFmtId="0" fontId="1" fillId="0" borderId="0" applyNumberFormat="0" applyFill="0" applyBorder="0" applyAlignment="0" applyProtection="0">
      <alignment vertical="center"/>
    </xf>
    <xf numFmtId="9" fontId="3" fillId="0" borderId="0" applyFont="0" applyFill="0" applyBorder="0" applyAlignment="0" applyProtection="0">
      <alignment vertical="center"/>
    </xf>
    <xf numFmtId="0" fontId="11" fillId="0" borderId="0" applyNumberFormat="0" applyFill="0" applyBorder="0" applyAlignment="0" applyProtection="0">
      <alignment vertical="center"/>
    </xf>
    <xf numFmtId="0" fontId="3" fillId="11" borderId="2" applyNumberFormat="0" applyFont="0" applyAlignment="0" applyProtection="0">
      <alignment vertical="center"/>
    </xf>
    <xf numFmtId="0" fontId="4" fillId="18"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4" fillId="17" borderId="0" applyNumberFormat="0" applyBorder="0" applyAlignment="0" applyProtection="0">
      <alignment vertical="center"/>
    </xf>
    <xf numFmtId="0" fontId="10" fillId="0" borderId="7" applyNumberFormat="0" applyFill="0" applyAlignment="0" applyProtection="0">
      <alignment vertical="center"/>
    </xf>
    <xf numFmtId="0" fontId="4" fillId="16" borderId="0" applyNumberFormat="0" applyBorder="0" applyAlignment="0" applyProtection="0">
      <alignment vertical="center"/>
    </xf>
    <xf numFmtId="0" fontId="13" fillId="19" borderId="5" applyNumberFormat="0" applyAlignment="0" applyProtection="0">
      <alignment vertical="center"/>
    </xf>
    <xf numFmtId="0" fontId="15" fillId="19" borderId="3" applyNumberFormat="0" applyAlignment="0" applyProtection="0">
      <alignment vertical="center"/>
    </xf>
    <xf numFmtId="0" fontId="20" fillId="24" borderId="8" applyNumberFormat="0" applyAlignment="0" applyProtection="0">
      <alignment vertical="center"/>
    </xf>
    <xf numFmtId="0" fontId="5" fillId="9" borderId="0" applyNumberFormat="0" applyBorder="0" applyAlignment="0" applyProtection="0">
      <alignment vertical="center"/>
    </xf>
    <xf numFmtId="0" fontId="4" fillId="28" borderId="0" applyNumberFormat="0" applyBorder="0" applyAlignment="0" applyProtection="0">
      <alignment vertical="center"/>
    </xf>
    <xf numFmtId="0" fontId="12" fillId="0" borderId="4" applyNumberFormat="0" applyFill="0" applyAlignment="0" applyProtection="0">
      <alignment vertical="center"/>
    </xf>
    <xf numFmtId="0" fontId="21" fillId="0" borderId="9" applyNumberFormat="0" applyFill="0" applyAlignment="0" applyProtection="0">
      <alignment vertical="center"/>
    </xf>
    <xf numFmtId="0" fontId="7" fillId="8" borderId="0" applyNumberFormat="0" applyBorder="0" applyAlignment="0" applyProtection="0">
      <alignment vertical="center"/>
    </xf>
    <xf numFmtId="0" fontId="9" fillId="13" borderId="0" applyNumberFormat="0" applyBorder="0" applyAlignment="0" applyProtection="0">
      <alignment vertical="center"/>
    </xf>
    <xf numFmtId="0" fontId="5" fillId="7" borderId="0" applyNumberFormat="0" applyBorder="0" applyAlignment="0" applyProtection="0">
      <alignment vertical="center"/>
    </xf>
    <xf numFmtId="0" fontId="4" fillId="30" borderId="0" applyNumberFormat="0" applyBorder="0" applyAlignment="0" applyProtection="0">
      <alignment vertical="center"/>
    </xf>
    <xf numFmtId="0" fontId="5" fillId="32" borderId="0" applyNumberFormat="0" applyBorder="0" applyAlignment="0" applyProtection="0">
      <alignment vertical="center"/>
    </xf>
    <xf numFmtId="0" fontId="5" fillId="23" borderId="0" applyNumberFormat="0" applyBorder="0" applyAlignment="0" applyProtection="0">
      <alignment vertical="center"/>
    </xf>
    <xf numFmtId="0" fontId="5" fillId="6" borderId="0" applyNumberFormat="0" applyBorder="0" applyAlignment="0" applyProtection="0">
      <alignment vertical="center"/>
    </xf>
    <xf numFmtId="0" fontId="5" fillId="22"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5" fillId="31" borderId="0" applyNumberFormat="0" applyBorder="0" applyAlignment="0" applyProtection="0">
      <alignment vertical="center"/>
    </xf>
    <xf numFmtId="0" fontId="5" fillId="21" borderId="0" applyNumberFormat="0" applyBorder="0" applyAlignment="0" applyProtection="0">
      <alignment vertical="center"/>
    </xf>
    <xf numFmtId="0" fontId="4" fillId="26" borderId="0" applyNumberFormat="0" applyBorder="0" applyAlignment="0" applyProtection="0">
      <alignment vertical="center"/>
    </xf>
    <xf numFmtId="0" fontId="5" fillId="20" borderId="0" applyNumberFormat="0" applyBorder="0" applyAlignment="0" applyProtection="0">
      <alignment vertical="center"/>
    </xf>
    <xf numFmtId="0" fontId="4" fillId="15" borderId="0" applyNumberFormat="0" applyBorder="0" applyAlignment="0" applyProtection="0">
      <alignment vertical="center"/>
    </xf>
    <xf numFmtId="0" fontId="4" fillId="25" borderId="0" applyNumberFormat="0" applyBorder="0" applyAlignment="0" applyProtection="0">
      <alignment vertical="center"/>
    </xf>
    <xf numFmtId="0" fontId="5" fillId="3" borderId="0" applyNumberFormat="0" applyBorder="0" applyAlignment="0" applyProtection="0">
      <alignment vertical="center"/>
    </xf>
    <xf numFmtId="0" fontId="4" fillId="2"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3"/>
  <sheetViews>
    <sheetView tabSelected="1" workbookViewId="0">
      <pane xSplit="2" ySplit="1" topLeftCell="C23" activePane="bottomRight" state="frozen"/>
      <selection/>
      <selection pane="topRight"/>
      <selection pane="bottomLeft"/>
      <selection pane="bottomRight" activeCell="A53" sqref="A53: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HYPERLINK("http://news.windin.com/ns/bulletin.php?code=AD89B2A00D04&amp;id=119248684&amp;type=1","阳光城:2020年面向专业投资者公开发行住房租赁专项公司债券票面利率公告")</f>
        <v>阳光城:2020年面向专业投资者公开发行住房租赁专项公司债券票面利率公告</v>
      </c>
    </row>
    <row r="3" spans="1:3">
      <c r="A3" s="3" t="s">
        <v>3</v>
      </c>
      <c r="B3" s="3" t="s">
        <v>4</v>
      </c>
      <c r="C3" s="4" t="str">
        <f>HYPERLINK("http://news.windin.com/ns/bulletin.php?code=F1ECB5670C8B&amp;id=119243128&amp;type=1","阳光城:关于延长公司2020年面向专业投资者公开发行住房租赁专项公司债券簿记建档时间的公告")</f>
        <v>阳光城:关于延长公司2020年面向专业投资者公开发行住房租赁专项公司债券簿记建档时间的公告</v>
      </c>
    </row>
    <row r="4" spans="1:3">
      <c r="A4" s="3" t="s">
        <v>3</v>
      </c>
      <c r="B4" s="3" t="s">
        <v>4</v>
      </c>
      <c r="C4" s="4" t="str">
        <f>HYPERLINK("http://news.windin.com/ns/bulletin.php?code=9499FEC70C8B&amp;id=119242932&amp;type=1","阳光城:关于延长公司2020年面向专业投资者公开发行住房租赁专项公司债券簿记建档时间的公告")</f>
        <v>阳光城:关于延长公司2020年面向专业投资者公开发行住房租赁专项公司债券簿记建档时间的公告</v>
      </c>
    </row>
    <row r="5" spans="1:3">
      <c r="A5" s="3" t="s">
        <v>3</v>
      </c>
      <c r="B5" s="3" t="s">
        <v>5</v>
      </c>
      <c r="C5" s="4" t="str">
        <f>HYPERLINK("http://news.windin.com/ns/bulletin.php?code=9637BFD10C8A&amp;id=119242568&amp;type=1","雪人股份:第四届监事会第十六次会议决议公告")</f>
        <v>雪人股份:第四届监事会第十六次会议决议公告</v>
      </c>
    </row>
    <row r="6" spans="1:3">
      <c r="A6" s="3" t="s">
        <v>3</v>
      </c>
      <c r="B6" s="3" t="s">
        <v>5</v>
      </c>
      <c r="C6" s="4" t="str">
        <f>HYPERLINK("http://news.windin.com/ns/bulletin.php?code=960272490C8A&amp;id=119242566&amp;type=1","雪人股份:全资子公司对外担保公告")</f>
        <v>雪人股份:全资子公司对外担保公告</v>
      </c>
    </row>
    <row r="7" spans="1:3">
      <c r="A7" s="3" t="s">
        <v>3</v>
      </c>
      <c r="B7" s="3" t="s">
        <v>5</v>
      </c>
      <c r="C7" s="4" t="str">
        <f>HYPERLINK("http://news.windin.com/ns/bulletin.php?code=8EDCAF6D0C8A&amp;id=119242560&amp;type=1","雪人股份:2020年前三季度业绩修正公告")</f>
        <v>雪人股份:2020年前三季度业绩修正公告</v>
      </c>
    </row>
    <row r="8" spans="1:3">
      <c r="A8" s="3" t="s">
        <v>3</v>
      </c>
      <c r="B8" s="3" t="s">
        <v>5</v>
      </c>
      <c r="C8" s="4" t="str">
        <f>HYPERLINK("http://news.windin.com/ns/bulletin.php?code=8F4C54F90C8A&amp;id=119242556&amp;type=1","雪人股份:第四届董事会第十九次会议决议的公告")</f>
        <v>雪人股份:第四届董事会第十九次会议决议的公告</v>
      </c>
    </row>
    <row r="9" spans="1:3">
      <c r="A9" s="3" t="s">
        <v>3</v>
      </c>
      <c r="B9" s="3" t="s">
        <v>5</v>
      </c>
      <c r="C9" s="4" t="str">
        <f>HYPERLINK("http://news.windin.com/ns/bulletin.php?code=8EF6646C0C8A&amp;id=119242548&amp;type=1","雪人股份:独立董事关于对外担保事项的独立意见")</f>
        <v>雪人股份:独立董事关于对外担保事项的独立意见</v>
      </c>
    </row>
    <row r="10" spans="1:3">
      <c r="A10" s="3" t="s">
        <v>3</v>
      </c>
      <c r="B10" s="3" t="s">
        <v>6</v>
      </c>
      <c r="C10" s="4" t="str">
        <f>HYPERLINK("http://news.windin.com/ns/bulletin.php?code=1A2E023E0C86&amp;id=119242066&amp;type=1","中富通:关于控股股东,实际控制人股份质押式回购交易部分提前购回及其一致行动人进行部分股份质押的补充公告")</f>
        <v>中富通:关于控股股东,实际控制人股份质押式回购交易部分提前购回及其一致行动人进行部分股份质押的补充公告</v>
      </c>
    </row>
    <row r="11" spans="1:3">
      <c r="A11" s="3" t="s">
        <v>3</v>
      </c>
      <c r="B11" s="3" t="s">
        <v>7</v>
      </c>
      <c r="C11" s="4" t="str">
        <f>HYPERLINK("http://news.windin.com/ns/bulletin.php?code=6A1ED2480C85&amp;id=119242040&amp;type=1","绿康生化:公开发行可转换公司债券预案")</f>
        <v>绿康生化:公开发行可转换公司债券预案</v>
      </c>
    </row>
    <row r="12" spans="1:3">
      <c r="A12" s="3" t="s">
        <v>3</v>
      </c>
      <c r="B12" s="3" t="s">
        <v>7</v>
      </c>
      <c r="C12" s="4" t="str">
        <f>HYPERLINK("http://news.windin.com/ns/bulletin.php?code=69F649DD0C85&amp;id=119242038&amp;type=1","绿康生化:第三届监事会第十八次会议决议的公告")</f>
        <v>绿康生化:第三届监事会第十八次会议决议的公告</v>
      </c>
    </row>
    <row r="13" spans="1:3">
      <c r="A13" s="3" t="s">
        <v>3</v>
      </c>
      <c r="B13" s="3" t="s">
        <v>7</v>
      </c>
      <c r="C13" s="4" t="str">
        <f>HYPERLINK("http://news.windin.com/ns/bulletin.php?code=69F649D70C85&amp;id=119242032&amp;type=1","绿康生化:内部控制鉴证报告(2020年6月30日)")</f>
        <v>绿康生化:内部控制鉴证报告(2020年6月30日)</v>
      </c>
    </row>
    <row r="14" spans="1:3">
      <c r="A14" s="3" t="s">
        <v>3</v>
      </c>
      <c r="B14" s="3" t="s">
        <v>7</v>
      </c>
      <c r="C14" s="4" t="str">
        <f>HYPERLINK("http://news.windin.com/ns/bulletin.php?code=6480E5760C85&amp;id=119242026&amp;type=1","绿康生化:公开发行可转换公司债券募集资金使用可行性分析报告")</f>
        <v>绿康生化:公开发行可转换公司债券募集资金使用可行性分析报告</v>
      </c>
    </row>
    <row r="15" spans="1:3">
      <c r="A15" s="3" t="s">
        <v>3</v>
      </c>
      <c r="B15" s="3" t="s">
        <v>7</v>
      </c>
      <c r="C15" s="4" t="str">
        <f>HYPERLINK("http://news.windin.com/ns/bulletin.php?code=647242D30C85&amp;id=119242022&amp;type=1","绿康生化:关于2020年6月30日内部控制的自我评价报告")</f>
        <v>绿康生化:关于2020年6月30日内部控制的自我评价报告</v>
      </c>
    </row>
    <row r="16" spans="1:3">
      <c r="A16" s="3" t="s">
        <v>3</v>
      </c>
      <c r="B16" s="3" t="s">
        <v>7</v>
      </c>
      <c r="C16" s="4" t="str">
        <f>HYPERLINK("http://news.windin.com/ns/bulletin.php?code=6480E56C0C85&amp;id=119242006&amp;type=1","绿康生化:关于全资子公司参与投资设立产业基金进展暨投资的公司在香港联交所挂牌上市的公告")</f>
        <v>绿康生化:关于全资子公司参与投资设立产业基金进展暨投资的公司在香港联交所挂牌上市的公告</v>
      </c>
    </row>
    <row r="17" spans="1:3">
      <c r="A17" s="3" t="s">
        <v>3</v>
      </c>
      <c r="B17" s="3" t="s">
        <v>7</v>
      </c>
      <c r="C17" s="4" t="str">
        <f>HYPERLINK("http://news.windin.com/ns/bulletin.php?code=64970C4C0C85&amp;id=119242002&amp;type=1","绿康生化:独立董事关于公司第三届董事会第二十次(临时)会议相关事项的独立意见")</f>
        <v>绿康生化:独立董事关于公司第三届董事会第二十次(临时)会议相关事项的独立意见</v>
      </c>
    </row>
    <row r="18" spans="1:3">
      <c r="A18" s="3" t="s">
        <v>3</v>
      </c>
      <c r="B18" s="3" t="s">
        <v>7</v>
      </c>
      <c r="C18" s="4" t="str">
        <f>HYPERLINK("http://news.windin.com/ns/bulletin.php?code=640C73690C85&amp;id=119242000&amp;type=1","绿康生化:第三届董事会第二十次(临时)会议决议的公告")</f>
        <v>绿康生化:第三届董事会第二十次(临时)会议决议的公告</v>
      </c>
    </row>
    <row r="19" spans="1:3">
      <c r="A19" s="3" t="s">
        <v>3</v>
      </c>
      <c r="B19" s="3" t="s">
        <v>7</v>
      </c>
      <c r="C19" s="4" t="str">
        <f>HYPERLINK("http://news.windin.com/ns/bulletin.php?code=643C80840C85&amp;id=119241992&amp;type=1","绿康生化:关于调整公开发行可转换公司债券方案的公告")</f>
        <v>绿康生化:关于调整公开发行可转换公司债券方案的公告</v>
      </c>
    </row>
    <row r="20" spans="1:3">
      <c r="A20" s="3" t="s">
        <v>3</v>
      </c>
      <c r="B20" s="3" t="s">
        <v>4</v>
      </c>
      <c r="C20" s="4" t="str">
        <f>HYPERLINK("http://news.windin.com/ns/bulletin.php?code=8CC8A5B60C7F&amp;id=119241220&amp;type=1","阳光城:2020年第十四次临时股东大会决议公告")</f>
        <v>阳光城:2020年第十四次临时股东大会决议公告</v>
      </c>
    </row>
    <row r="21" spans="1:3">
      <c r="A21" s="3" t="s">
        <v>3</v>
      </c>
      <c r="B21" s="3" t="s">
        <v>4</v>
      </c>
      <c r="C21" s="4" t="str">
        <f>HYPERLINK("http://news.windin.com/ns/bulletin.php?code=8CC8A5AF0C7F&amp;id=119241218&amp;type=1","阳光城:关于为参股子公司福建登云房地产提供担保的公告")</f>
        <v>阳光城:关于为参股子公司福建登云房地产提供担保的公告</v>
      </c>
    </row>
    <row r="22" spans="1:3">
      <c r="A22" s="3" t="s">
        <v>3</v>
      </c>
      <c r="B22" s="3" t="s">
        <v>4</v>
      </c>
      <c r="C22" s="4" t="str">
        <f>HYPERLINK("http://news.windin.com/ns/bulletin.php?code=86D6F09C0C7F&amp;id=119241212&amp;type=1","阳光城:2020年第十四次临时股东大会法律意见书")</f>
        <v>阳光城:2020年第十四次临时股东大会法律意见书</v>
      </c>
    </row>
    <row r="23" spans="1:3">
      <c r="A23" s="3" t="s">
        <v>3</v>
      </c>
      <c r="B23" s="3" t="s">
        <v>4</v>
      </c>
      <c r="C23" s="4" t="str">
        <f>HYPERLINK("http://news.windin.com/ns/bulletin.php?code=85DCC5A40C7F&amp;id=119241202&amp;type=1","阳光城:关于为子公司蚌埠光睿房地产提供担保的公告")</f>
        <v>阳光城:关于为子公司蚌埠光睿房地产提供担保的公告</v>
      </c>
    </row>
    <row r="24" spans="1:3">
      <c r="A24" s="3" t="s">
        <v>3</v>
      </c>
      <c r="B24" s="3" t="s">
        <v>8</v>
      </c>
      <c r="C24" s="4" t="str">
        <f>HYPERLINK("http://news.windin.com/ns/bulletin.php?code=2F4EAD510C7E&amp;id=119241124&amp;type=1","博思软件:关于延期回复深圳证券交易所重组问询函的公告")</f>
        <v>博思软件:关于延期回复深圳证券交易所重组问询函的公告</v>
      </c>
    </row>
    <row r="25" spans="1:3">
      <c r="A25" s="3" t="s">
        <v>3</v>
      </c>
      <c r="B25" s="3" t="s">
        <v>9</v>
      </c>
      <c r="C25" s="4" t="str">
        <f>HYPERLINK("http://news.windin.com/ns/bulletin.php?code=2CD4E0290C7C&amp;id=119240336&amp;type=1","昇兴股份:关于非公开发行A股股票申请获得中国证监会发审委审核通过的公告")</f>
        <v>昇兴股份:关于非公开发行A股股票申请获得中国证监会发审委审核通过的公告</v>
      </c>
    </row>
    <row r="26" spans="1:3">
      <c r="A26" s="3" t="s">
        <v>3</v>
      </c>
      <c r="B26" s="3" t="s">
        <v>10</v>
      </c>
      <c r="C26" s="4" t="str">
        <f>HYPERLINK("http://news.windin.com/ns/bulletin.php?code=D6D1B1580C6C&amp;id=119237090&amp;type=1","龙马环卫:关于2020年9月环卫服务项目中标的提示性公告")</f>
        <v>龙马环卫:关于2020年9月环卫服务项目中标的提示性公告</v>
      </c>
    </row>
    <row r="27" spans="1:3">
      <c r="A27" s="3" t="s">
        <v>3</v>
      </c>
      <c r="B27" s="3" t="s">
        <v>11</v>
      </c>
      <c r="C27" s="4" t="str">
        <f>HYPERLINK("http://news.windin.com/ns/bulletin.php?code=D74242310C6C&amp;id=119237058&amp;type=1","*ST贵人:关于控股股东股份冻结进展公告")</f>
        <v>*ST贵人:关于控股股东股份冻结进展公告</v>
      </c>
    </row>
    <row r="28" spans="1:3">
      <c r="A28" s="3" t="s">
        <v>3</v>
      </c>
      <c r="B28" s="3" t="s">
        <v>12</v>
      </c>
      <c r="C28" s="4" t="str">
        <f>HYPERLINK("http://news.windin.com/ns/bulletin.php?code=5E9F10D30C6B&amp;id=119236440&amp;type=1","火炬电子:关于回购股份实施进展的公告")</f>
        <v>火炬电子:关于回购股份实施进展的公告</v>
      </c>
    </row>
    <row r="29" spans="1:3">
      <c r="A29" s="3" t="s">
        <v>3</v>
      </c>
      <c r="B29" s="3" t="s">
        <v>13</v>
      </c>
      <c r="C29" s="4" t="str">
        <f>HYPERLINK("http://news.windin.com/ns/bulletin.php?code=6ACD0FAA0C6A&amp;id=119236220&amp;type=1","永悦科技:2020年第一次临时股东大会决议公告")</f>
        <v>永悦科技:2020年第一次临时股东大会决议公告</v>
      </c>
    </row>
    <row r="30" spans="1:3">
      <c r="A30" s="3" t="s">
        <v>3</v>
      </c>
      <c r="B30" s="3" t="s">
        <v>13</v>
      </c>
      <c r="C30" s="4" t="str">
        <f>HYPERLINK("http://news.windin.com/ns/bulletin.php?code=6C2F6E080C6A&amp;id=119236236&amp;type=1","永悦科技:2020年第一次临时股东大会的法律意见书")</f>
        <v>永悦科技:2020年第一次临时股东大会的法律意见书</v>
      </c>
    </row>
    <row r="31" spans="1:3">
      <c r="A31" s="3" t="s">
        <v>3</v>
      </c>
      <c r="B31" s="3" t="s">
        <v>14</v>
      </c>
      <c r="C31" s="4" t="str">
        <f>HYPERLINK("http://news.windin.com/ns/bulletin.php?code=00B5A5340C68&amp;id=119234570&amp;type=1","傲农生物:金华市宏业畜牧养殖有限公司股东全部权益价值评估项目资产评估报告")</f>
        <v>傲农生物:金华市宏业畜牧养殖有限公司股东全部权益价值评估项目资产评估报告</v>
      </c>
    </row>
    <row r="32" spans="1:3">
      <c r="A32" s="3" t="s">
        <v>3</v>
      </c>
      <c r="B32" s="3" t="s">
        <v>14</v>
      </c>
      <c r="C32" s="4" t="str">
        <f>HYPERLINK("http://news.windin.com/ns/bulletin.php?code=EB67EA350C67&amp;id=119234446&amp;type=1","傲农生物:关于签署合作协议暨对外提供担保的公告")</f>
        <v>傲农生物:关于签署合作协议暨对外提供担保的公告</v>
      </c>
    </row>
    <row r="33" spans="1:3">
      <c r="A33" s="3" t="s">
        <v>3</v>
      </c>
      <c r="B33" s="3" t="s">
        <v>14</v>
      </c>
      <c r="C33" s="4" t="str">
        <f>HYPERLINK("http://news.windin.com/ns/bulletin.php?code=EB668E390C67&amp;id=119234442&amp;type=1","傲农生物:国泰君安证券股份有限公司关于福建傲农生物科技集团股份有限公司关联交易相关事项的核查意见")</f>
        <v>傲农生物:国泰君安证券股份有限公司关于福建傲农生物科技集团股份有限公司关联交易相关事项的核查意见</v>
      </c>
    </row>
    <row r="34" spans="1:3">
      <c r="A34" s="3" t="s">
        <v>3</v>
      </c>
      <c r="B34" s="3" t="s">
        <v>14</v>
      </c>
      <c r="C34" s="4" t="str">
        <f>HYPERLINK("http://news.windin.com/ns/bulletin.php?code=ECFB5F910C67&amp;id=119234438&amp;type=1","傲农生物:关于控股子公司出售资产暨关联交易的公告")</f>
        <v>傲农生物:关于控股子公司出售资产暨关联交易的公告</v>
      </c>
    </row>
    <row r="35" spans="1:3">
      <c r="A35" s="3" t="s">
        <v>3</v>
      </c>
      <c r="B35" s="3" t="s">
        <v>14</v>
      </c>
      <c r="C35" s="4" t="str">
        <f>HYPERLINK("http://news.windin.com/ns/bulletin.php?code=EB668E330C67&amp;id=119234426&amp;type=1","傲农生物:2020年第八次临时股东大会会议资料")</f>
        <v>傲农生物:2020年第八次临时股东大会会议资料</v>
      </c>
    </row>
    <row r="36" spans="1:3">
      <c r="A36" s="3" t="s">
        <v>3</v>
      </c>
      <c r="B36" s="3" t="s">
        <v>14</v>
      </c>
      <c r="C36" s="4" t="str">
        <f>HYPERLINK("http://news.windin.com/ns/bulletin.php?code=EB67EA290C67&amp;id=119234422&amp;type=1","傲农生物:独立董事关于公司第二届董事会第三十六次会议相关事项的独立意见")</f>
        <v>傲农生物:独立董事关于公司第二届董事会第三十六次会议相关事项的独立意见</v>
      </c>
    </row>
    <row r="37" spans="1:3">
      <c r="A37" s="3" t="s">
        <v>3</v>
      </c>
      <c r="B37" s="3" t="s">
        <v>14</v>
      </c>
      <c r="C37" s="4" t="str">
        <f>HYPERLINK("http://news.windin.com/ns/bulletin.php?code=EBF7DBEB0C67&amp;id=119234418&amp;type=1","傲农生物:国泰君安证券股份有限公司关于福建傲农生物科技集团股份有限公司签署合作协议暨对外提供担保的核查意见")</f>
        <v>傲农生物:国泰君安证券股份有限公司关于福建傲农生物科技集团股份有限公司签署合作协议暨对外提供担保的核查意见</v>
      </c>
    </row>
    <row r="38" spans="1:3">
      <c r="A38" s="3" t="s">
        <v>3</v>
      </c>
      <c r="B38" s="3" t="s">
        <v>14</v>
      </c>
      <c r="C38" s="4" t="str">
        <f>HYPERLINK("http://news.windin.com/ns/bulletin.php?code=EB67EA230C67&amp;id=119234410&amp;type=1","傲农生物:关于2020年第八次临时股东大会增加临时提案的公告")</f>
        <v>傲农生物:关于2020年第八次临时股东大会增加临时提案的公告</v>
      </c>
    </row>
    <row r="39" spans="1:3">
      <c r="A39" s="3" t="s">
        <v>3</v>
      </c>
      <c r="B39" s="3" t="s">
        <v>14</v>
      </c>
      <c r="C39" s="4" t="str">
        <f>HYPERLINK("http://news.windin.com/ns/bulletin.php?code=EB912B4C0C67&amp;id=119234400&amp;type=1","傲农生物:关于收购控股子公司少数股权暨关联交易的公告")</f>
        <v>傲农生物:关于收购控股子公司少数股权暨关联交易的公告</v>
      </c>
    </row>
    <row r="40" spans="1:3">
      <c r="A40" s="3" t="s">
        <v>3</v>
      </c>
      <c r="B40" s="3" t="s">
        <v>14</v>
      </c>
      <c r="C40" s="4" t="str">
        <f>HYPERLINK("http://news.windin.com/ns/bulletin.php?code=EB6BAEDB0C67&amp;id=119234390&amp;type=1","傲农生物:关于转让子公司股权暨关联交易的公告")</f>
        <v>傲农生物:关于转让子公司股权暨关联交易的公告</v>
      </c>
    </row>
    <row r="41" spans="1:3">
      <c r="A41" s="3" t="s">
        <v>3</v>
      </c>
      <c r="B41" s="3" t="s">
        <v>14</v>
      </c>
      <c r="C41" s="4" t="str">
        <f>HYPERLINK("http://news.windin.com/ns/bulletin.php?code=EB668E270C67&amp;id=119234388&amp;type=1","傲农生物:第二届董事会第三十六次会议决议公告")</f>
        <v>傲农生物:第二届董事会第三十六次会议决议公告</v>
      </c>
    </row>
    <row r="42" spans="1:3">
      <c r="A42" s="3" t="s">
        <v>3</v>
      </c>
      <c r="B42" s="3" t="s">
        <v>14</v>
      </c>
      <c r="C42" s="4" t="str">
        <f>HYPERLINK("http://news.windin.com/ns/bulletin.php?code=EBF7DBDC0C67&amp;id=119234386&amp;type=1","傲农生物:独立董事关于公司第二届董事会第三十六次会议相关事项的事前认可意见")</f>
        <v>傲农生物:独立董事关于公司第二届董事会第三十六次会议相关事项的事前认可意见</v>
      </c>
    </row>
    <row r="43" spans="1:3">
      <c r="A43" s="3" t="s">
        <v>3</v>
      </c>
      <c r="B43" s="3" t="s">
        <v>15</v>
      </c>
      <c r="C43" s="4" t="str">
        <f>HYPERLINK("http://news.windin.com/ns/bulletin.php?code=191C5C420C66&amp;id=119233926&amp;type=1","恺英网络:关于子公司提起重大诉讼及浙江九翎业绩补偿纠纷案调解方案的进展公告")</f>
        <v>恺英网络:关于子公司提起重大诉讼及浙江九翎业绩补偿纠纷案调解方案的进展公告</v>
      </c>
    </row>
    <row r="44" spans="1:3">
      <c r="A44" s="3" t="s">
        <v>3</v>
      </c>
      <c r="B44" s="3" t="s">
        <v>15</v>
      </c>
      <c r="C44" s="4" t="str">
        <f>HYPERLINK("http://news.windin.com/ns/bulletin.php?code=1AD02D950C66&amp;id=119233916&amp;type=1","恺英网络:关于子公司涉及诉讼的进展公告")</f>
        <v>恺英网络:关于子公司涉及诉讼的进展公告</v>
      </c>
    </row>
    <row r="45" spans="1:3">
      <c r="A45" s="3" t="s">
        <v>3</v>
      </c>
      <c r="B45" s="3" t="s">
        <v>16</v>
      </c>
      <c r="C45" s="4" t="str">
        <f>HYPERLINK("http://news.windin.com/ns/bulletin.php?code=F7A75BD50C61&amp;id=119232030&amp;type=1","兴业科技:2020年前三季度业绩预告")</f>
        <v>兴业科技:2020年前三季度业绩预告</v>
      </c>
    </row>
    <row r="46" spans="1:3">
      <c r="A46" s="3" t="s">
        <v>3</v>
      </c>
      <c r="B46" s="3" t="s">
        <v>17</v>
      </c>
      <c r="C46" s="4" t="str">
        <f>HYPERLINK("http://news.windin.com/ns/bulletin.php?code=F78C37FF0C61&amp;id=119232014&amp;type=1","福耀玻璃:关于持股5%以上股东河仁慈善基金会减持超过1%的提示性公告")</f>
        <v>福耀玻璃:关于持股5%以上股东河仁慈善基金会减持超过1%的提示性公告</v>
      </c>
    </row>
    <row r="47" spans="1:3">
      <c r="A47" s="3" t="s">
        <v>3</v>
      </c>
      <c r="B47" s="3" t="s">
        <v>18</v>
      </c>
      <c r="C47" s="4" t="str">
        <f>HYPERLINK("http://news.windin.com/ns/bulletin.php?code=A0A11E3A0C60&amp;id=119231662&amp;type=1","元力股份:关于变更部分募集资金投资项目实施主体的公告")</f>
        <v>元力股份:关于变更部分募集资金投资项目实施主体的公告</v>
      </c>
    </row>
    <row r="48" spans="1:3">
      <c r="A48" s="3" t="s">
        <v>3</v>
      </c>
      <c r="B48" s="3" t="s">
        <v>18</v>
      </c>
      <c r="C48" s="4" t="str">
        <f>HYPERLINK("http://news.windin.com/ns/bulletin.php?code=A0A11E2D0C60&amp;id=119231658&amp;type=1","元力股份:第四届监事会第二十二次会议决议公告")</f>
        <v>元力股份:第四届监事会第二十二次会议决议公告</v>
      </c>
    </row>
    <row r="49" spans="1:3">
      <c r="A49" s="3" t="s">
        <v>3</v>
      </c>
      <c r="B49" s="3" t="s">
        <v>18</v>
      </c>
      <c r="C49" s="4" t="str">
        <f>HYPERLINK("http://news.windin.com/ns/bulletin.php?code=985752E40C60&amp;id=119231654&amp;type=1","元力股份:第四届董事会第二十四次会议决议公告")</f>
        <v>元力股份:第四届董事会第二十四次会议决议公告</v>
      </c>
    </row>
    <row r="50" spans="1:3">
      <c r="A50" s="3" t="s">
        <v>3</v>
      </c>
      <c r="B50" s="3" t="s">
        <v>18</v>
      </c>
      <c r="C50" s="4" t="str">
        <f>HYPERLINK("http://news.windin.com/ns/bulletin.php?code=9394F0680C60&amp;id=119231650&amp;type=1","元力股份:独立董事对变更部分募集资金投资项目实施主体的独立意见")</f>
        <v>元力股份:独立董事对变更部分募集资金投资项目实施主体的独立意见</v>
      </c>
    </row>
    <row r="51" spans="1:3">
      <c r="A51" s="3" t="s">
        <v>3</v>
      </c>
      <c r="B51" s="3" t="s">
        <v>18</v>
      </c>
      <c r="C51" s="4" t="str">
        <f>HYPERLINK("http://news.windin.com/ns/bulletin.php?code=928E5AE00C60&amp;id=119231648&amp;type=1","元力股份:国金证券股份有限公司关于公司变更部分募集资金投资项目实施主体的核查意见")</f>
        <v>元力股份:国金证券股份有限公司关于公司变更部分募集资金投资项目实施主体的核查意见</v>
      </c>
    </row>
    <row r="52" spans="1:3">
      <c r="A52" s="3" t="s">
        <v>3</v>
      </c>
      <c r="B52" s="3" t="s">
        <v>19</v>
      </c>
      <c r="C52" s="4" t="str">
        <f>HYPERLINK("http://news.windin.com/ns/bulletin.php?code=3B7160480C5D&amp;id=119230574&amp;type=1","福能股份:关于归还募集资金的公告")</f>
        <v>福能股份:关于归还募集资金的公告</v>
      </c>
    </row>
    <row r="53" spans="1:3">
      <c r="A53" s="5" t="s">
        <v>20</v>
      </c>
      <c r="B53" s="5"/>
      <c r="C53"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2020-10-13T14:09:00Z</dcterms:created>
  <dcterms:modified xsi:type="dcterms:W3CDTF">2020-10-13T06:15:01Z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