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<sst xmlns="http://schemas.openxmlformats.org/spreadsheetml/2006/main" count="162" uniqueCount="25">
  <si>
    <t>公告日期</t>
  </si>
  <si>
    <t>证券代码</t>
  </si>
  <si>
    <t>公告标题</t>
  </si>
  <si>
    <t>2020-10-27</t>
  </si>
  <si>
    <t>300132.SZ</t>
  </si>
  <si>
    <t>002102.SZ</t>
  </si>
  <si>
    <t>300650.SZ</t>
  </si>
  <si>
    <t>300062.SZ</t>
  </si>
  <si>
    <t>300525.SZ</t>
  </si>
  <si>
    <t>300198.SZ</t>
  </si>
  <si>
    <t>300648.SZ</t>
  </si>
  <si>
    <t>002674.SZ</t>
  </si>
  <si>
    <t>600103.SH</t>
  </si>
  <si>
    <t>603668.SH</t>
  </si>
  <si>
    <t>300750.SZ</t>
  </si>
  <si>
    <t>002578.SZ</t>
  </si>
  <si>
    <t>000671.SZ</t>
  </si>
  <si>
    <t>000797.SZ</t>
  </si>
  <si>
    <t>603615.SH</t>
  </si>
  <si>
    <t>600203.SH</t>
  </si>
  <si>
    <t>603737.SH</t>
  </si>
  <si>
    <t>002029.SZ</t>
  </si>
  <si>
    <t>601566.SH</t>
  </si>
  <si>
    <t>600802.SH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</si>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</sst>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13" borderId="0" applyNumberFormat="0" applyBorder="0" applyAlignment="0" applyProtection="0">
      <alignment vertical="center"/>
    </xf>
    <xf numFmtId="0" fontId="11" fillId="10" borderId="2"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3" borderId="0" applyNumberFormat="0" applyBorder="0" applyAlignment="0" applyProtection="0">
      <alignment vertical="center"/>
    </xf>
    <xf numFmtId="0" fontId="8" fillId="4" borderId="0" applyNumberFormat="0" applyBorder="0" applyAlignment="0" applyProtection="0">
      <alignment vertical="center"/>
    </xf>
    <xf numFmtId="43" fontId="3" fillId="0" borderId="0" applyFont="0" applyFill="0" applyBorder="0" applyAlignment="0" applyProtection="0">
      <alignment vertical="center"/>
    </xf>
    <xf numFmtId="0" fontId="9" fillId="9" borderId="0" applyNumberFormat="0" applyBorder="0" applyAlignment="0" applyProtection="0">
      <alignment vertical="center"/>
    </xf>
    <xf numFmtId="0" fontId="1" fillId="0" borderId="0" applyNumberFormat="0" applyFill="0" applyBorder="0" applyAlignment="0" applyProtection="0">
      <alignment vertical="center"/>
    </xf>
    <xf numFmtId="9" fontId="3" fillId="0" borderId="0" applyFont="0" applyFill="0" applyBorder="0" applyAlignment="0" applyProtection="0">
      <alignment vertical="center"/>
    </xf>
    <xf numFmtId="0" fontId="7" fillId="0" borderId="0" applyNumberFormat="0" applyFill="0" applyBorder="0" applyAlignment="0" applyProtection="0">
      <alignment vertical="center"/>
    </xf>
    <xf numFmtId="0" fontId="3" fillId="21" borderId="7" applyNumberFormat="0" applyFont="0" applyAlignment="0" applyProtection="0">
      <alignment vertical="center"/>
    </xf>
    <xf numFmtId="0" fontId="9" fillId="23" borderId="0" applyNumberFormat="0" applyBorder="0" applyAlignment="0" applyProtection="0">
      <alignment vertical="center"/>
    </xf>
    <xf numFmtId="0" fontId="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6" applyNumberFormat="0" applyFill="0" applyAlignment="0" applyProtection="0">
      <alignment vertical="center"/>
    </xf>
    <xf numFmtId="0" fontId="19" fillId="0" borderId="6" applyNumberFormat="0" applyFill="0" applyAlignment="0" applyProtection="0">
      <alignment vertical="center"/>
    </xf>
    <xf numFmtId="0" fontId="9" fillId="8" borderId="0" applyNumberFormat="0" applyBorder="0" applyAlignment="0" applyProtection="0">
      <alignment vertical="center"/>
    </xf>
    <xf numFmtId="0" fontId="6" fillId="0" borderId="4" applyNumberFormat="0" applyFill="0" applyAlignment="0" applyProtection="0">
      <alignment vertical="center"/>
    </xf>
    <xf numFmtId="0" fontId="9" fillId="7" borderId="0" applyNumberFormat="0" applyBorder="0" applyAlignment="0" applyProtection="0">
      <alignment vertical="center"/>
    </xf>
    <xf numFmtId="0" fontId="15" fillId="20" borderId="5" applyNumberFormat="0" applyAlignment="0" applyProtection="0">
      <alignment vertical="center"/>
    </xf>
    <xf numFmtId="0" fontId="21" fillId="20" borderId="2" applyNumberFormat="0" applyAlignment="0" applyProtection="0">
      <alignment vertical="center"/>
    </xf>
    <xf numFmtId="0" fontId="18" fillId="28" borderId="9" applyNumberFormat="0" applyAlignment="0" applyProtection="0">
      <alignment vertical="center"/>
    </xf>
    <xf numFmtId="0" fontId="4" fillId="12" borderId="0" applyNumberFormat="0" applyBorder="0" applyAlignment="0" applyProtection="0">
      <alignment vertical="center"/>
    </xf>
    <xf numFmtId="0" fontId="9" fillId="19" borderId="0" applyNumberFormat="0" applyBorder="0" applyAlignment="0" applyProtection="0">
      <alignment vertical="center"/>
    </xf>
    <xf numFmtId="0" fontId="17" fillId="0" borderId="8" applyNumberFormat="0" applyFill="0" applyAlignment="0" applyProtection="0">
      <alignment vertical="center"/>
    </xf>
    <xf numFmtId="0" fontId="13" fillId="0" borderId="3" applyNumberFormat="0" applyFill="0" applyAlignment="0" applyProtection="0">
      <alignment vertical="center"/>
    </xf>
    <xf numFmtId="0" fontId="12" fillId="11" borderId="0" applyNumberFormat="0" applyBorder="0" applyAlignment="0" applyProtection="0">
      <alignment vertical="center"/>
    </xf>
    <xf numFmtId="0" fontId="10" fillId="6" borderId="0" applyNumberFormat="0" applyBorder="0" applyAlignment="0" applyProtection="0">
      <alignment vertical="center"/>
    </xf>
    <xf numFmtId="0" fontId="4" fillId="32" borderId="0" applyNumberFormat="0" applyBorder="0" applyAlignment="0" applyProtection="0">
      <alignment vertical="center"/>
    </xf>
    <xf numFmtId="0" fontId="9" fillId="18" borderId="0" applyNumberFormat="0" applyBorder="0" applyAlignment="0" applyProtection="0">
      <alignment vertical="center"/>
    </xf>
    <xf numFmtId="0" fontId="4" fillId="31"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26"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4" fillId="29" borderId="0" applyNumberFormat="0" applyBorder="0" applyAlignment="0" applyProtection="0">
      <alignment vertical="center"/>
    </xf>
    <xf numFmtId="0" fontId="4" fillId="25" borderId="0" applyNumberFormat="0" applyBorder="0" applyAlignment="0" applyProtection="0">
      <alignment vertical="center"/>
    </xf>
    <xf numFmtId="0" fontId="9" fillId="16" borderId="0" applyNumberFormat="0" applyBorder="0" applyAlignment="0" applyProtection="0">
      <alignment vertical="center"/>
    </xf>
    <xf numFmtId="0" fontId="4" fillId="24"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4" fillId="2" borderId="0" applyNumberFormat="0" applyBorder="0" applyAlignment="0" applyProtection="0">
      <alignment vertical="center"/>
    </xf>
    <xf numFmtId="0" fontId="9" fillId="5"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1"/>
  <sheetViews>
    <sheetView tabSelected="1" workbookViewId="0">
      <pane xSplit="2" ySplit="1" topLeftCell="C74" activePane="bottomRight" state="frozen"/>
      <selection/>
      <selection pane="topRight"/>
      <selection pane="bottomLeft"/>
      <selection pane="bottomRight" activeCell="A81" sqref="A81: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HYPERLINK("http://snap.windin.com/ns/bulletin.php?code=24861713178C&amp;id=119497776&amp;type=1","青松股份:关于第一大股东企业名称及股权结构变更的提示性公告")</f>
        <v>青松股份:关于第一大股东企业名称及股权结构变更的提示性公告</v>
      </c>
    </row>
    <row r="3" spans="1:3">
      <c r="A3" s="3" t="s">
        <v>3</v>
      </c>
      <c r="B3" s="3" t="s">
        <v>5</v>
      </c>
      <c r="C3" s="4" t="str">
        <f>HYPERLINK("http://snap.windin.com/ns/bulletin.php?code=588C42B7178A&amp;id=119497530&amp;type=1","ST冠福:2020年第三季度报告正文")</f>
        <v>ST冠福:2020年第三季度报告正文</v>
      </c>
    </row>
    <row r="4" spans="1:3">
      <c r="A4" s="3" t="s">
        <v>3</v>
      </c>
      <c r="B4" s="3" t="s">
        <v>5</v>
      </c>
      <c r="C4" s="4" t="str">
        <f>HYPERLINK("http://snap.windin.com/ns/bulletin.php?code=588C42AC178A&amp;id=119497508&amp;type=1","ST冠福:第六届董事会第三十一次会议决议公告")</f>
        <v>ST冠福:第六届董事会第三十一次会议决议公告</v>
      </c>
    </row>
    <row r="5" spans="1:3">
      <c r="A5" s="3" t="s">
        <v>3</v>
      </c>
      <c r="B5" s="3" t="s">
        <v>5</v>
      </c>
      <c r="C5" s="4" t="str">
        <f>HYPERLINK("http://snap.windin.com/ns/bulletin.php?code=527857C6178A&amp;id=119497490&amp;type=1","ST冠福:第六届监事会第十三次会议决议公告")</f>
        <v>ST冠福:第六届监事会第十三次会议决议公告</v>
      </c>
    </row>
    <row r="6" spans="1:3">
      <c r="A6" s="3" t="s">
        <v>3</v>
      </c>
      <c r="B6" s="3" t="s">
        <v>5</v>
      </c>
      <c r="C6" s="4" t="str">
        <f>HYPERLINK("http://snap.windin.com/ns/bulletin.php?code=52E525F8178A&amp;id=119497428&amp;type=1","ST冠福:2020年第三季度报告全文")</f>
        <v>ST冠福:2020年第三季度报告全文</v>
      </c>
    </row>
    <row r="7" spans="1:3">
      <c r="A7" s="3" t="s">
        <v>3</v>
      </c>
      <c r="B7" s="3" t="s">
        <v>6</v>
      </c>
      <c r="C7" s="4" t="str">
        <f>HYPERLINK("http://snap.windin.com/ns/bulletin.php?code=89C6354D1788&amp;id=119497070&amp;type=1","太龙照明:深圳市他山企业管理咨询有限公司关于公司2020年股票期权激励计划(草案)的独立财务顾问报告")</f>
        <v>太龙照明:深圳市他山企业管理咨询有限公司关于公司2020年股票期权激励计划(草案)的独立财务顾问报告</v>
      </c>
    </row>
    <row r="8" spans="1:3">
      <c r="A8" s="3" t="s">
        <v>3</v>
      </c>
      <c r="B8" s="3" t="s">
        <v>6</v>
      </c>
      <c r="C8" s="4" t="str">
        <f>HYPERLINK("http://snap.windin.com/ns/bulletin.php?code=849F57AD1788&amp;id=119497068&amp;type=1","太龙照明:创业板上市公司股权激励计划自查表")</f>
        <v>太龙照明:创业板上市公司股权激励计划自查表</v>
      </c>
    </row>
    <row r="9" spans="1:3">
      <c r="A9" s="3" t="s">
        <v>3</v>
      </c>
      <c r="B9" s="3" t="s">
        <v>6</v>
      </c>
      <c r="C9" s="4" t="str">
        <f>HYPERLINK("http://snap.windin.com/ns/bulletin.php?code=885E926C1788&amp;id=119497064&amp;type=1","太龙照明:2020年股票期权激励计划实施考核管理办法")</f>
        <v>太龙照明:2020年股票期权激励计划实施考核管理办法</v>
      </c>
    </row>
    <row r="10" spans="1:3">
      <c r="A10" s="3" t="s">
        <v>3</v>
      </c>
      <c r="B10" s="3" t="s">
        <v>6</v>
      </c>
      <c r="C10" s="4" t="str">
        <f>HYPERLINK("http://snap.windin.com/ns/bulletin.php?code=83A3D33A1788&amp;id=119497062&amp;type=1","太龙照明:独立董事关于第三届董事会第十七次会议相关事项的事前认可意见")</f>
        <v>太龙照明:独立董事关于第三届董事会第十七次会议相关事项的事前认可意见</v>
      </c>
    </row>
    <row r="11" spans="1:3">
      <c r="A11" s="3" t="s">
        <v>3</v>
      </c>
      <c r="B11" s="3" t="s">
        <v>6</v>
      </c>
      <c r="C11" s="4" t="str">
        <f>HYPERLINK("http://snap.windin.com/ns/bulletin.php?code=885E92661788&amp;id=119497060&amp;type=1","太龙照明:关于2020年第三季度报告披露的提示性公告")</f>
        <v>太龙照明:关于2020年第三季度报告披露的提示性公告</v>
      </c>
    </row>
    <row r="12" spans="1:3">
      <c r="A12" s="3" t="s">
        <v>3</v>
      </c>
      <c r="B12" s="3" t="s">
        <v>6</v>
      </c>
      <c r="C12" s="4" t="str">
        <f>HYPERLINK("http://snap.windin.com/ns/bulletin.php?code=84924A4A1788&amp;id=119497056&amp;type=1","太龙照明:独立董事关于第三届董事会第十七次会议相关事项的独立意见")</f>
        <v>太龙照明:独立董事关于第三届董事会第十七次会议相关事项的独立意见</v>
      </c>
    </row>
    <row r="13" spans="1:3">
      <c r="A13" s="3" t="s">
        <v>3</v>
      </c>
      <c r="B13" s="3" t="s">
        <v>7</v>
      </c>
      <c r="C13" s="4" t="str">
        <f>HYPERLINK("http://snap.windin.com/ns/bulletin.php?code=824F65141788&amp;id=119497052&amp;type=1","中能电气:股票交易异常波动,严重异常波动暨核查公告")</f>
        <v>中能电气:股票交易异常波动,严重异常波动暨核查公告</v>
      </c>
    </row>
    <row r="14" spans="1:3">
      <c r="A14" s="3" t="s">
        <v>3</v>
      </c>
      <c r="B14" s="3" t="s">
        <v>6</v>
      </c>
      <c r="C14" s="4" t="str">
        <f>HYPERLINK("http://snap.windin.com/ns/bulletin.php?code=84D4DD3D1788&amp;id=119497036&amp;type=1","太龙照明:福建天翼律师事务所关于公司2020年股票期权激励计划的法律意见书")</f>
        <v>太龙照明:福建天翼律师事务所关于公司2020年股票期权激励计划的法律意见书</v>
      </c>
    </row>
    <row r="15" spans="1:3">
      <c r="A15" s="3" t="s">
        <v>3</v>
      </c>
      <c r="B15" s="3" t="s">
        <v>6</v>
      </c>
      <c r="C15" s="4" t="str">
        <f>HYPERLINK("http://snap.windin.com/ns/bulletin.php?code=849F579A1788&amp;id=119497050&amp;type=1","太龙照明:2020年第三季度报告全文")</f>
        <v>太龙照明:2020年第三季度报告全文</v>
      </c>
    </row>
    <row r="16" spans="1:3">
      <c r="A16" s="3" t="s">
        <v>3</v>
      </c>
      <c r="B16" s="3" t="s">
        <v>6</v>
      </c>
      <c r="C16" s="4" t="str">
        <f>HYPERLINK("http://snap.windin.com/ns/bulletin.php?code=83A3D3301788&amp;id=119497048&amp;type=1","太龙照明:第三届董事会第十七次会议决议公告")</f>
        <v>太龙照明:第三届董事会第十七次会议决议公告</v>
      </c>
    </row>
    <row r="17" spans="1:3">
      <c r="A17" s="3" t="s">
        <v>3</v>
      </c>
      <c r="B17" s="3" t="s">
        <v>6</v>
      </c>
      <c r="C17" s="4" t="str">
        <f>HYPERLINK("http://snap.windin.com/ns/bulletin.php?code=83A3D32B1788&amp;id=119497044&amp;type=1","太龙照明:2020年股票期权激励计划(草案)")</f>
        <v>太龙照明:2020年股票期权激励计划(草案)</v>
      </c>
    </row>
    <row r="18" spans="1:3">
      <c r="A18" s="3" t="s">
        <v>3</v>
      </c>
      <c r="B18" s="3" t="s">
        <v>6</v>
      </c>
      <c r="C18" s="4" t="str">
        <f>HYPERLINK("http://snap.windin.com/ns/bulletin.php?code=850CBF701788&amp;id=119497042&amp;type=1","太龙照明:关于召开2020年度第四次临时股东大会的通知")</f>
        <v>太龙照明:关于召开2020年度第四次临时股东大会的通知</v>
      </c>
    </row>
    <row r="19" spans="1:3">
      <c r="A19" s="3" t="s">
        <v>3</v>
      </c>
      <c r="B19" s="3" t="s">
        <v>6</v>
      </c>
      <c r="C19" s="4" t="str">
        <f>HYPERLINK("http://snap.windin.com/ns/bulletin.php?code=84D4DD401788&amp;id=119497040&amp;type=1","太龙照明:2020年股票期权激励计划(草案)摘要")</f>
        <v>太龙照明:2020年股票期权激励计划(草案)摘要</v>
      </c>
    </row>
    <row r="20" spans="1:3">
      <c r="A20" s="3" t="s">
        <v>3</v>
      </c>
      <c r="B20" s="3" t="s">
        <v>6</v>
      </c>
      <c r="C20" s="4" t="str">
        <f>HYPERLINK("http://snap.windin.com/ns/bulletin.php?code=824F650C1788&amp;id=119497032&amp;type=1","太龙照明:独立董事关于公开征集委托投票权的报告书")</f>
        <v>太龙照明:独立董事关于公开征集委托投票权的报告书</v>
      </c>
    </row>
    <row r="21" spans="1:3">
      <c r="A21" s="3" t="s">
        <v>3</v>
      </c>
      <c r="B21" s="3" t="s">
        <v>6</v>
      </c>
      <c r="C21" s="4" t="str">
        <f>HYPERLINK("http://snap.windin.com/ns/bulletin.php?code=84924A3C1788&amp;id=119497030&amp;type=1","太龙照明:第三届监事会第十二次会议决议公告")</f>
        <v>太龙照明:第三届监事会第十二次会议决议公告</v>
      </c>
    </row>
    <row r="22" spans="1:3">
      <c r="A22" s="3" t="s">
        <v>3</v>
      </c>
      <c r="B22" s="3" t="s">
        <v>6</v>
      </c>
      <c r="C22" s="4" t="str">
        <f>HYPERLINK("http://snap.windin.com/ns/bulletin.php?code=8461F6B11788&amp;id=119497024&amp;type=1","太龙照明:关于新聘2020年度审计机构的公告")</f>
        <v>太龙照明:关于新聘2020年度审计机构的公告</v>
      </c>
    </row>
    <row r="23" spans="1:3">
      <c r="A23" s="3" t="s">
        <v>3</v>
      </c>
      <c r="B23" s="3" t="s">
        <v>6</v>
      </c>
      <c r="C23" s="4" t="str">
        <f>HYPERLINK("http://snap.windin.com/ns/bulletin.php?code=84924A361788&amp;id=119497020&amp;type=1","太龙照明:2020年股票期权激励计划激励对象名单")</f>
        <v>太龙照明:2020年股票期权激励计划激励对象名单</v>
      </c>
    </row>
    <row r="24" spans="1:3">
      <c r="A24" s="3" t="s">
        <v>3</v>
      </c>
      <c r="B24" s="3" t="s">
        <v>8</v>
      </c>
      <c r="C24" s="4" t="str">
        <f>HYPERLINK("http://snap.windin.com/ns/bulletin.php?code=76B86B0E1788&amp;id=119497008&amp;type=1","博思软件:关于延期回复深圳证券交易所重组问询函的公告")</f>
        <v>博思软件:关于延期回复深圳证券交易所重组问询函的公告</v>
      </c>
    </row>
    <row r="25" spans="1:3">
      <c r="A25" s="3" t="s">
        <v>3</v>
      </c>
      <c r="B25" s="3" t="s">
        <v>9</v>
      </c>
      <c r="C25" s="4" t="str">
        <f>HYPERLINK("http://snap.windin.com/ns/bulletin.php?code=72B95B1F1783&amp;id=119495774&amp;type=1","纳川股份:关于公司签订孟加拉艾萨拉姆2x660MW燃煤电站项目物资采购合同的公告")</f>
        <v>纳川股份:关于公司签订孟加拉艾萨拉姆2x660MW燃煤电站项目物资采购合同的公告</v>
      </c>
    </row>
    <row r="26" spans="1:3">
      <c r="A26" s="3" t="s">
        <v>3</v>
      </c>
      <c r="B26" s="3" t="s">
        <v>10</v>
      </c>
      <c r="C26" s="4" t="str">
        <f>HYPERLINK("http://snap.windin.com/ns/bulletin.php?code=0113F0821781&amp;id=119495706&amp;type=1","星云股份:关于2020年前三季度计提资产减值准备的公告")</f>
        <v>星云股份:关于2020年前三季度计提资产减值准备的公告</v>
      </c>
    </row>
    <row r="27" spans="1:3">
      <c r="A27" s="3" t="s">
        <v>3</v>
      </c>
      <c r="B27" s="3" t="s">
        <v>10</v>
      </c>
      <c r="C27" s="4" t="str">
        <f>HYPERLINK("http://snap.windin.com/ns/bulletin.php?code=FB4AF9331780&amp;id=119495702&amp;type=1","星云股份:关于控股孙公司完成工商注册登记的公告")</f>
        <v>星云股份:关于控股孙公司完成工商注册登记的公告</v>
      </c>
    </row>
    <row r="28" spans="1:3">
      <c r="A28" s="3" t="s">
        <v>3</v>
      </c>
      <c r="B28" s="3" t="s">
        <v>10</v>
      </c>
      <c r="C28" s="4" t="str">
        <f>HYPERLINK("http://snap.windin.com/ns/bulletin.php?code=FB4AF92C1780&amp;id=119495696&amp;type=1","星云股份:关于获得政府补助的公告(三)")</f>
        <v>星云股份:关于获得政府补助的公告(三)</v>
      </c>
    </row>
    <row r="29" spans="1:3">
      <c r="A29" s="3" t="s">
        <v>3</v>
      </c>
      <c r="B29" s="3" t="s">
        <v>10</v>
      </c>
      <c r="C29" s="4" t="str">
        <f>HYPERLINK("http://snap.windin.com/ns/bulletin.php?code=F70B8E951780&amp;id=119495684&amp;type=1","星云股份:2020年第三季度报告全文")</f>
        <v>星云股份:2020年第三季度报告全文</v>
      </c>
    </row>
    <row r="30" spans="1:3">
      <c r="A30" s="3" t="s">
        <v>3</v>
      </c>
      <c r="B30" s="3" t="s">
        <v>10</v>
      </c>
      <c r="C30" s="4" t="str">
        <f>HYPERLINK("http://snap.windin.com/ns/bulletin.php?code=F4D9C5CF1780&amp;id=119495674&amp;type=1","星云股份:关于2020年第三季度报告披露的提示性公告")</f>
        <v>星云股份:关于2020年第三季度报告披露的提示性公告</v>
      </c>
    </row>
    <row r="31" spans="1:3">
      <c r="A31" s="3" t="s">
        <v>3</v>
      </c>
      <c r="B31" s="3" t="s">
        <v>11</v>
      </c>
      <c r="C31" s="4" t="str">
        <f>HYPERLINK("http://snap.windin.com/ns/bulletin.php?code=846331BC177C&amp;id=119494838&amp;type=1","兴业科技:关于公司增加日常关联交易预计额度的公告")</f>
        <v>兴业科技:关于公司增加日常关联交易预计额度的公告</v>
      </c>
    </row>
    <row r="32" spans="1:3">
      <c r="A32" s="3" t="s">
        <v>3</v>
      </c>
      <c r="B32" s="3" t="s">
        <v>11</v>
      </c>
      <c r="C32" s="4" t="str">
        <f>HYPERLINK("http://snap.windin.com/ns/bulletin.php?code=85F5B295177C&amp;id=119494832&amp;type=1","兴业科技:2020年第三季度报告全文")</f>
        <v>兴业科技:2020年第三季度报告全文</v>
      </c>
    </row>
    <row r="33" spans="1:3">
      <c r="A33" s="3" t="s">
        <v>3</v>
      </c>
      <c r="B33" s="3" t="s">
        <v>11</v>
      </c>
      <c r="C33" s="4" t="str">
        <f>HYPERLINK("http://snap.windin.com/ns/bulletin.php?code=858909BC177C&amp;id=119494828&amp;type=1","兴业科技:2020年第三季度报告正文")</f>
        <v>兴业科技:2020年第三季度报告正文</v>
      </c>
    </row>
    <row r="34" spans="1:3">
      <c r="A34" s="3" t="s">
        <v>3</v>
      </c>
      <c r="B34" s="3" t="s">
        <v>11</v>
      </c>
      <c r="C34" s="4" t="str">
        <f>HYPERLINK("http://snap.windin.com/ns/bulletin.php?code=814DD53F177C&amp;id=119494820&amp;type=1","兴业科技:关于公司及全资子公司向银行申请授信并由关联方提供担保的公告")</f>
        <v>兴业科技:关于公司及全资子公司向银行申请授信并由关联方提供担保的公告</v>
      </c>
    </row>
    <row r="35" spans="1:3">
      <c r="A35" s="3" t="s">
        <v>3</v>
      </c>
      <c r="B35" s="3" t="s">
        <v>11</v>
      </c>
      <c r="C35" s="4" t="str">
        <f>HYPERLINK("http://snap.windin.com/ns/bulletin.php?code=7EB9694A177C&amp;id=119494808&amp;type=1","兴业科技:独立董事关于第五届董事会第四次会议相关事项的事前认可意见")</f>
        <v>兴业科技:独立董事关于第五届董事会第四次会议相关事项的事前认可意见</v>
      </c>
    </row>
    <row r="36" spans="1:3">
      <c r="A36" s="3" t="s">
        <v>3</v>
      </c>
      <c r="B36" s="3" t="s">
        <v>11</v>
      </c>
      <c r="C36" s="4" t="str">
        <f>HYPERLINK("http://snap.windin.com/ns/bulletin.php?code=7B1FD275177C&amp;id=119494806&amp;type=1","兴业科技:第五届董事会第四次会议决议公告")</f>
        <v>兴业科技:第五届董事会第四次会议决议公告</v>
      </c>
    </row>
    <row r="37" spans="1:3">
      <c r="A37" s="3" t="s">
        <v>3</v>
      </c>
      <c r="B37" s="3" t="s">
        <v>11</v>
      </c>
      <c r="C37" s="4" t="str">
        <f>HYPERLINK("http://snap.windin.com/ns/bulletin.php?code=7DF24459177C&amp;id=119494800&amp;type=1","兴业科技:独立董事关于第五届董事会第四次会议相关事项的独立意见")</f>
        <v>兴业科技:独立董事关于第五届董事会第四次会议相关事项的独立意见</v>
      </c>
    </row>
    <row r="38" spans="1:3">
      <c r="A38" s="3" t="s">
        <v>3</v>
      </c>
      <c r="B38" s="3" t="s">
        <v>11</v>
      </c>
      <c r="C38" s="4" t="str">
        <f>HYPERLINK("http://snap.windin.com/ns/bulletin.php?code=7DF54CA5177C&amp;id=119494798&amp;type=1","兴业科技:第五届监事会第四次会议决议公告")</f>
        <v>兴业科技:第五届监事会第四次会议决议公告</v>
      </c>
    </row>
    <row r="39" spans="1:3">
      <c r="A39" s="3" t="s">
        <v>3</v>
      </c>
      <c r="B39" s="3" t="s">
        <v>12</v>
      </c>
      <c r="C39" s="4" t="str">
        <f>HYPERLINK("http://snap.windin.com/ns/bulletin.php?code=C4D5664F1779&amp;id=119493990&amp;type=1","青山纸业:关于持股5%以上股东所持公司股份将被司法拍卖的提示性公告")</f>
        <v>青山纸业:关于持股5%以上股东所持公司股份将被司法拍卖的提示性公告</v>
      </c>
    </row>
    <row r="40" spans="1:3">
      <c r="A40" s="3" t="s">
        <v>3</v>
      </c>
      <c r="B40" s="3" t="s">
        <v>13</v>
      </c>
      <c r="C40" s="4" t="str">
        <f>HYPERLINK("http://snap.windin.com/ns/bulletin.php?code=9AEE2DF11777&amp;id=119493720&amp;type=1","天马科技:2020年第二次临时股东大会法律意见")</f>
        <v>天马科技:2020年第二次临时股东大会法律意见</v>
      </c>
    </row>
    <row r="41" spans="1:3">
      <c r="A41" s="3" t="s">
        <v>3</v>
      </c>
      <c r="B41" s="3" t="s">
        <v>13</v>
      </c>
      <c r="C41" s="4" t="str">
        <f>HYPERLINK("http://snap.windin.com/ns/bulletin.php?code=9AE9B25A1777&amp;id=119493706&amp;type=1","天马科技:2020年第二次临时股东大会决议公告")</f>
        <v>天马科技:2020年第二次临时股东大会决议公告</v>
      </c>
    </row>
    <row r="42" spans="1:3">
      <c r="A42" s="3" t="s">
        <v>3</v>
      </c>
      <c r="B42" s="3" t="s">
        <v>14</v>
      </c>
      <c r="C42" s="4" t="str">
        <f>HYPERLINK("http://snap.windin.com/ns/bulletin.php?code=8C39001C1777&amp;id=119493692&amp;type=1","宁德时代:2019年面向合格投资者公开发行公司债券(第一期)2020年付息公告")</f>
        <v>宁德时代:2019年面向合格投资者公开发行公司债券(第一期)2020年付息公告</v>
      </c>
    </row>
    <row r="43" spans="1:3">
      <c r="A43" s="3" t="s">
        <v>3</v>
      </c>
      <c r="B43" s="3" t="s">
        <v>15</v>
      </c>
      <c r="C43" s="4" t="str">
        <f>HYPERLINK("http://snap.windin.com/ns/bulletin.php?code=7D85AFB31777&amp;id=119493676&amp;type=1","闽发铝业:2020年第三季度报告全文")</f>
        <v>闽发铝业:2020年第三季度报告全文</v>
      </c>
    </row>
    <row r="44" spans="1:3">
      <c r="A44" s="3" t="s">
        <v>3</v>
      </c>
      <c r="B44" s="3" t="s">
        <v>15</v>
      </c>
      <c r="C44" s="4" t="str">
        <f>HYPERLINK("http://snap.windin.com/ns/bulletin.php?code=75BB2AA01777&amp;id=119493652&amp;type=1","闽发铝业:2020年第三季度报告正文")</f>
        <v>闽发铝业:2020年第三季度报告正文</v>
      </c>
    </row>
    <row r="45" spans="1:3">
      <c r="A45" s="3" t="s">
        <v>3</v>
      </c>
      <c r="B45" s="3" t="s">
        <v>16</v>
      </c>
      <c r="C45" s="4" t="str">
        <f>HYPERLINK("http://snap.windin.com/ns/bulletin.php?code=B78074941773&amp;id=119492536&amp;type=1","阳光城:关于战略股东协议转让公司股份完成过户的公告")</f>
        <v>阳光城:关于战略股东协议转让公司股份完成过户的公告</v>
      </c>
    </row>
    <row r="46" spans="1:3">
      <c r="A46" s="3" t="s">
        <v>3</v>
      </c>
      <c r="B46" s="3" t="s">
        <v>16</v>
      </c>
      <c r="C46" s="4" t="str">
        <f>HYPERLINK("http://snap.windin.com/ns/bulletin.php?code=AB9788751773&amp;id=119492510&amp;type=1","阳光城:关于为子公司义乌麦光置业提供担保的公告")</f>
        <v>阳光城:关于为子公司义乌麦光置业提供担保的公告</v>
      </c>
    </row>
    <row r="47" spans="1:3">
      <c r="A47" s="3" t="s">
        <v>3</v>
      </c>
      <c r="B47" s="3" t="s">
        <v>17</v>
      </c>
      <c r="C47" s="4" t="str">
        <f>HYPERLINK("http://snap.windin.com/ns/bulletin.php?code=66BF550A176F&amp;id=119491446&amp;type=1","中国武夷:关于“15中武债”票面利率不调整及投资者回售实施办法第三次提示性公告")</f>
        <v>中国武夷:关于“15中武债”票面利率不调整及投资者回售实施办法第三次提示性公告</v>
      </c>
    </row>
    <row r="48" spans="1:3">
      <c r="A48" s="3" t="s">
        <v>3</v>
      </c>
      <c r="B48" s="3" t="s">
        <v>18</v>
      </c>
      <c r="C48" s="4" t="str">
        <f>HYPERLINK("http://snap.windin.com/ns/bulletin.php?code=EE3AFFF0176C&amp;id=119490470&amp;type=1","茶花股份:2020年第三季度报告")</f>
        <v>茶花股份:2020年第三季度报告</v>
      </c>
    </row>
    <row r="49" spans="1:3">
      <c r="A49" s="3" t="s">
        <v>3</v>
      </c>
      <c r="B49" s="3" t="s">
        <v>18</v>
      </c>
      <c r="C49" s="4" t="str">
        <f>HYPERLINK("http://snap.windin.com/ns/bulletin.php?code=EE5EF56B176C&amp;id=119490468&amp;type=1","茶花股份:2020年第三季度报告正文")</f>
        <v>茶花股份:2020年第三季度报告正文</v>
      </c>
    </row>
    <row r="50" spans="1:3">
      <c r="A50" s="3" t="s">
        <v>3</v>
      </c>
      <c r="B50" s="3" t="s">
        <v>18</v>
      </c>
      <c r="C50" s="4" t="str">
        <f>HYPERLINK("http://snap.windin.com/ns/bulletin.php?code=EE5EF565176C&amp;id=119490460&amp;type=1","茶花股份:2020年1-9月主要经营数据公告")</f>
        <v>茶花股份:2020年1-9月主要经营数据公告</v>
      </c>
    </row>
    <row r="51" spans="1:3">
      <c r="A51" s="3" t="s">
        <v>3</v>
      </c>
      <c r="B51" s="3" t="s">
        <v>19</v>
      </c>
      <c r="C51" s="4" t="str">
        <f>HYPERLINK("http://snap.windin.com/ns/bulletin.php?code=19E90D2B176C&amp;id=119489928&amp;type=1","福日电子:2020年第三次临时股东大会会议决议公告")</f>
        <v>福日电子:2020年第三次临时股东大会会议决议公告</v>
      </c>
    </row>
    <row r="52" spans="1:3">
      <c r="A52" s="3" t="s">
        <v>3</v>
      </c>
      <c r="B52" s="3" t="s">
        <v>19</v>
      </c>
      <c r="C52" s="4" t="str">
        <f>HYPERLINK("http://snap.windin.com/ns/bulletin.php?code=1A07CFEE176C&amp;id=119489926&amp;type=1","福日电子:2020年第三次临时股东大会的法律意见书")</f>
        <v>福日电子:2020年第三次临时股东大会的法律意见书</v>
      </c>
    </row>
    <row r="53" spans="1:3">
      <c r="A53" s="3" t="s">
        <v>3</v>
      </c>
      <c r="B53" s="3" t="s">
        <v>20</v>
      </c>
      <c r="C53" s="4" t="str">
        <f>HYPERLINK("http://snap.windin.com/ns/bulletin.php?code=059126FD1769&amp;id=119489034&amp;type=1","三棵树:章程（2020年10月修订）")</f>
        <v>三棵树:章程（2020年10月修订）</v>
      </c>
    </row>
    <row r="54" spans="1:3">
      <c r="A54" s="3" t="s">
        <v>3</v>
      </c>
      <c r="B54" s="3" t="s">
        <v>20</v>
      </c>
      <c r="C54" s="4" t="str">
        <f>HYPERLINK("http://snap.windin.com/ns/bulletin.php?code=055A63C01769&amp;id=119489030&amp;type=1","三棵树:2020年三季度报告")</f>
        <v>三棵树:2020年三季度报告</v>
      </c>
    </row>
    <row r="55" spans="1:3">
      <c r="A55" s="3" t="s">
        <v>3</v>
      </c>
      <c r="B55" s="3" t="s">
        <v>20</v>
      </c>
      <c r="C55" s="4" t="str">
        <f>HYPERLINK("http://snap.windin.com/ns/bulletin.php?code=05A795EE1769&amp;id=119489026&amp;type=1","三棵树:独立董事关于公司第五届董事会第十二次会议相关事项的独立意见")</f>
        <v>三棵树:独立董事关于公司第五届董事会第十二次会议相关事项的独立意见</v>
      </c>
    </row>
    <row r="56" spans="1:3">
      <c r="A56" s="3" t="s">
        <v>3</v>
      </c>
      <c r="B56" s="3" t="s">
        <v>20</v>
      </c>
      <c r="C56" s="4" t="str">
        <f>HYPERLINK("http://snap.windin.com/ns/bulletin.php?code=052344541769&amp;id=119489024&amp;type=1","三棵树:关于增加公司2020年度对外担保计划及向银行申请授信额度的公告")</f>
        <v>三棵树:关于增加公司2020年度对外担保计划及向银行申请授信额度的公告</v>
      </c>
    </row>
    <row r="57" spans="1:3">
      <c r="A57" s="3" t="s">
        <v>3</v>
      </c>
      <c r="B57" s="3" t="s">
        <v>20</v>
      </c>
      <c r="C57" s="4" t="str">
        <f>HYPERLINK("http://snap.windin.com/ns/bulletin.php?code=05A795E71769&amp;id=119489022&amp;type=1","三棵树:上海荣正投资咨询股份有限公司关于三棵树涂料股份有限公司2017年限制性股票激励计划解除限售条件成就及回购注销部分限制性股票相关事项之独立财务顾问报告")</f>
        <v>三棵树:上海荣正投资咨询股份有限公司关于三棵树涂料股份有限公司2017年限制性股票激励计划解除限售条件成就及回购注销部分限制性股票相关事项之独立财务顾问报告</v>
      </c>
    </row>
    <row r="58" spans="1:3">
      <c r="A58" s="3" t="s">
        <v>3</v>
      </c>
      <c r="B58" s="3" t="s">
        <v>20</v>
      </c>
      <c r="C58" s="4" t="str">
        <f>HYPERLINK("http://snap.windin.com/ns/bulletin.php?code=052344551769&amp;id=119489020&amp;type=1","三棵树:2020年第三季度报告正文")</f>
        <v>三棵树:2020年第三季度报告正文</v>
      </c>
    </row>
    <row r="59" spans="1:3">
      <c r="A59" s="3" t="s">
        <v>3</v>
      </c>
      <c r="B59" s="3" t="s">
        <v>20</v>
      </c>
      <c r="C59" s="4" t="str">
        <f>HYPERLINK("http://snap.windin.com/ns/bulletin.php?code=059126FA1769&amp;id=119489032&amp;type=1","三棵树:关于回购注销部分激励对象已获授但尚未解除限售的限制性股票及调整回购数量和回购价格的公告")</f>
        <v>三棵树:关于回购注销部分激励对象已获授但尚未解除限售的限制性股票及调整回购数量和回购价格的公告</v>
      </c>
    </row>
    <row r="60" spans="1:3">
      <c r="A60" s="3" t="s">
        <v>3</v>
      </c>
      <c r="B60" s="3" t="s">
        <v>20</v>
      </c>
      <c r="C60" s="4" t="str">
        <f>HYPERLINK("http://snap.windin.com/ns/bulletin.php?code=05C0CD271769&amp;id=119489018&amp;type=1","三棵树:关于2017年限制性股票激励计划首次授予部分第三期解除限售条件成就的公告")</f>
        <v>三棵树:关于2017年限制性股票激励计划首次授予部分第三期解除限售条件成就的公告</v>
      </c>
    </row>
    <row r="61" spans="1:3">
      <c r="A61" s="3" t="s">
        <v>3</v>
      </c>
      <c r="B61" s="3" t="s">
        <v>20</v>
      </c>
      <c r="C61" s="4" t="str">
        <f>HYPERLINK("http://snap.windin.com/ns/bulletin.php?code=05C7CA801769&amp;id=119489014&amp;type=1","三棵树:关于回购注销部分激励对象已获授但尚未解除限售的限制性股票通知债权人的公告")</f>
        <v>三棵树:关于回购注销部分激励对象已获授但尚未解除限售的限制性股票通知债权人的公告</v>
      </c>
    </row>
    <row r="62" spans="1:3">
      <c r="A62" s="3" t="s">
        <v>3</v>
      </c>
      <c r="B62" s="3" t="s">
        <v>20</v>
      </c>
      <c r="C62" s="4" t="str">
        <f>HYPERLINK("http://snap.windin.com/ns/bulletin.php?code=055A63B71769&amp;id=119489010&amp;type=1","三棵树:关于2017年限制性股票激励计划预留授予部分第二期解除限售条件成就的公告")</f>
        <v>三棵树:关于2017年限制性股票激励计划预留授予部分第二期解除限售条件成就的公告</v>
      </c>
    </row>
    <row r="63" spans="1:3">
      <c r="A63" s="3" t="s">
        <v>3</v>
      </c>
      <c r="B63" s="3" t="s">
        <v>20</v>
      </c>
      <c r="C63" s="4" t="str">
        <f>HYPERLINK("http://snap.windin.com/ns/bulletin.php?code=05C7CA7D1769&amp;id=119489008&amp;type=1","三棵树:关于召开2020年第五次临时股东大会的通知")</f>
        <v>三棵树:关于召开2020年第五次临时股东大会的通知</v>
      </c>
    </row>
    <row r="64" spans="1:3">
      <c r="A64" s="3" t="s">
        <v>3</v>
      </c>
      <c r="B64" s="3" t="s">
        <v>20</v>
      </c>
      <c r="C64" s="4" t="str">
        <f>HYPERLINK("http://snap.windin.com/ns/bulletin.php?code=052E8D141769&amp;id=119489006&amp;type=1","三棵树:福建至理律师事务所关于三棵树涂料股份有限公司2017年限制性股票激励计划解除限售事项的法律意见书")</f>
        <v>三棵树:福建至理律师事务所关于三棵树涂料股份有限公司2017年限制性股票激励计划解除限售事项的法律意见书</v>
      </c>
    </row>
    <row r="65" spans="1:3">
      <c r="A65" s="3" t="s">
        <v>3</v>
      </c>
      <c r="B65" s="3" t="s">
        <v>20</v>
      </c>
      <c r="C65" s="4" t="str">
        <f>HYPERLINK("http://snap.windin.com/ns/bulletin.php?code=05C0CD231769&amp;id=119489004&amp;type=1","三棵树:福建至理律师事务所关于三棵树涂料股份有限公司2017年限制性股票激励计划回购注销部分限制性股票事项的法律意见书")</f>
        <v>三棵树:福建至理律师事务所关于三棵树涂料股份有限公司2017年限制性股票激励计划回购注销部分限制性股票事项的法律意见书</v>
      </c>
    </row>
    <row r="66" spans="1:3">
      <c r="A66" s="3" t="s">
        <v>3</v>
      </c>
      <c r="B66" s="3" t="s">
        <v>20</v>
      </c>
      <c r="C66" s="4" t="str">
        <f>HYPERLINK("http://snap.windin.com/ns/bulletin.php?code=059126F11769&amp;id=119489002&amp;type=1","三棵树:第五届监事会第七次会议决议公告")</f>
        <v>三棵树:第五届监事会第七次会议决议公告</v>
      </c>
    </row>
    <row r="67" spans="1:3">
      <c r="A67" s="3" t="s">
        <v>3</v>
      </c>
      <c r="B67" s="3" t="s">
        <v>20</v>
      </c>
      <c r="C67" s="4" t="str">
        <f>HYPERLINK("http://snap.windin.com/ns/bulletin.php?code=05A795DA1769&amp;id=119488996&amp;type=1","三棵树:监事会关于公司2017年限制性股票激励计划解除限售条件成就的核查意见")</f>
        <v>三棵树:监事会关于公司2017年限制性股票激励计划解除限售条件成就的核查意见</v>
      </c>
    </row>
    <row r="68" spans="1:3">
      <c r="A68" s="3" t="s">
        <v>3</v>
      </c>
      <c r="B68" s="3" t="s">
        <v>20</v>
      </c>
      <c r="C68" s="4" t="str">
        <f>HYPERLINK("http://snap.windin.com/ns/bulletin.php?code=055A63B31769&amp;id=119488992&amp;type=1","三棵树:关于开展应收账款资产证券化业务的公告")</f>
        <v>三棵树:关于开展应收账款资产证券化业务的公告</v>
      </c>
    </row>
    <row r="69" spans="1:3">
      <c r="A69" s="3" t="s">
        <v>3</v>
      </c>
      <c r="B69" s="3" t="s">
        <v>20</v>
      </c>
      <c r="C69" s="4" t="str">
        <f>HYPERLINK("http://snap.windin.com/ns/bulletin.php?code=052344481769&amp;id=119488988&amp;type=1","三棵树:关于变更公司注册资本暨修订《公司章程》的公告")</f>
        <v>三棵树:关于变更公司注册资本暨修订《公司章程》的公告</v>
      </c>
    </row>
    <row r="70" spans="1:3">
      <c r="A70" s="3" t="s">
        <v>3</v>
      </c>
      <c r="B70" s="3" t="s">
        <v>20</v>
      </c>
      <c r="C70" s="4" t="str">
        <f>HYPERLINK("http://snap.windin.com/ns/bulletin.php?code=0523444C1769&amp;id=119489000&amp;type=1","三棵树:2020年1-9月主要经营数据公告")</f>
        <v>三棵树:2020年1-9月主要经营数据公告</v>
      </c>
    </row>
    <row r="71" spans="1:3">
      <c r="A71" s="3" t="s">
        <v>3</v>
      </c>
      <c r="B71" s="3" t="s">
        <v>20</v>
      </c>
      <c r="C71" s="4" t="str">
        <f>HYPERLINK("http://snap.windin.com/ns/bulletin.php?code=052E8D101769&amp;id=119488990&amp;type=1","三棵树:第五届董事会第十二次会议决议公告")</f>
        <v>三棵树:第五届董事会第十二次会议决议公告</v>
      </c>
    </row>
    <row r="72" spans="1:3">
      <c r="A72" s="3" t="s">
        <v>3</v>
      </c>
      <c r="B72" s="3" t="s">
        <v>21</v>
      </c>
      <c r="C72" s="4" t="str">
        <f>HYPERLINK("http://snap.windin.com/ns/bulletin.php?code=83111E351768&amp;id=119488824&amp;type=1","七匹狼:关于为子公司提供担保的进展公告")</f>
        <v>七匹狼:关于为子公司提供担保的进展公告</v>
      </c>
    </row>
    <row r="73" spans="1:3">
      <c r="A73" s="3" t="s">
        <v>3</v>
      </c>
      <c r="B73" s="3" t="s">
        <v>22</v>
      </c>
      <c r="C73" s="4" t="str">
        <f>HYPERLINK("http://snap.windin.com/ns/bulletin.php?code=12269FAF1761&amp;id=119485902&amp;type=1","九牧王:2020年第三季度报告")</f>
        <v>九牧王:2020年第三季度报告</v>
      </c>
    </row>
    <row r="74" spans="1:3">
      <c r="A74" s="3" t="s">
        <v>3</v>
      </c>
      <c r="B74" s="3" t="s">
        <v>22</v>
      </c>
      <c r="C74" s="4" t="str">
        <f>HYPERLINK("http://snap.windin.com/ns/bulletin.php?code=11ED62AC1761&amp;id=119485876&amp;type=1","九牧王:第四届监事会第六次会议决议公告")</f>
        <v>九牧王:第四届监事会第六次会议决议公告</v>
      </c>
    </row>
    <row r="75" spans="1:3">
      <c r="A75" s="3" t="s">
        <v>3</v>
      </c>
      <c r="B75" s="3" t="s">
        <v>22</v>
      </c>
      <c r="C75" s="4" t="str">
        <f>HYPERLINK("http://snap.windin.com/ns/bulletin.php?code=1207700A1761&amp;id=119485872&amp;type=1","九牧王:2020年第三季度报告正文")</f>
        <v>九牧王:2020年第三季度报告正文</v>
      </c>
    </row>
    <row r="76" spans="1:3">
      <c r="A76" s="3" t="s">
        <v>3</v>
      </c>
      <c r="B76" s="3" t="s">
        <v>23</v>
      </c>
      <c r="C76" s="4" t="str">
        <f>HYPERLINK("http://snap.windin.com/ns/bulletin.php?code=8C91F079175D&amp;id=119484798&amp;type=1","福建水泥:独立董事关于第九届董事会第十三次会议相关议案的独立意见")</f>
        <v>福建水泥:独立董事关于第九届董事会第十三次会议相关议案的独立意见</v>
      </c>
    </row>
    <row r="77" spans="1:3">
      <c r="A77" s="3" t="s">
        <v>3</v>
      </c>
      <c r="B77" s="3" t="s">
        <v>23</v>
      </c>
      <c r="C77" s="4" t="str">
        <f>HYPERLINK("http://snap.windin.com/ns/bulletin.php?code=8CA39AC3175D&amp;id=119484800&amp;type=1","福建水泥:第九届董事会第十三次会议决议公告")</f>
        <v>福建水泥:第九届董事会第十三次会议决议公告</v>
      </c>
    </row>
    <row r="78" spans="1:3">
      <c r="A78" s="3" t="s">
        <v>3</v>
      </c>
      <c r="B78" s="3" t="s">
        <v>23</v>
      </c>
      <c r="C78" s="4" t="str">
        <f>HYPERLINK("http://snap.windin.com/ns/bulletin.php?code=90F68EBA175D&amp;id=119484770&amp;type=1","福建水泥:2020年第三季度报告")</f>
        <v>福建水泥:2020年第三季度报告</v>
      </c>
    </row>
    <row r="79" spans="1:3">
      <c r="A79" s="3" t="s">
        <v>3</v>
      </c>
      <c r="B79" s="3" t="s">
        <v>23</v>
      </c>
      <c r="C79" s="4" t="str">
        <f>HYPERLINK("http://snap.windin.com/ns/bulletin.php?code=7C4F5EB4175D&amp;id=119484708&amp;type=1","福建水泥:2020年第三季度报告正文")</f>
        <v>福建水泥:2020年第三季度报告正文</v>
      </c>
    </row>
    <row r="80" spans="1:3">
      <c r="A80" s="3" t="s">
        <v>3</v>
      </c>
      <c r="B80" s="3" t="s">
        <v>23</v>
      </c>
      <c r="C80" s="4" t="str">
        <f>HYPERLINK("http://snap.windin.com/ns/bulletin.php?code=7BA9B527175D&amp;id=119484700&amp;type=1","福建水泥:第九届监事会第九次会议决议公告")</f>
        <v>福建水泥:第九届监事会第九次会议决议公告</v>
      </c>
    </row>
    <row r="81" spans="1:3">
      <c r="A81" s="5" t="s">
        <v>24</v>
      </c>
      <c r="B81" s="5"/>
      <c r="C81"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2020-10-27T14:16:00Z</dcterms:created>
  <dcterms:modified xsi:type="dcterms:W3CDTF">2020-10-27T06:17:54Z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