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<sst xmlns="http://schemas.openxmlformats.org/spreadsheetml/2006/main" count="110" uniqueCount="16">
  <si>
    <t>公告日期</t>
  </si>
  <si>
    <t>证券代码</t>
  </si>
  <si>
    <t>公告标题</t>
  </si>
  <si>
    <t>2020-11-18</t>
  </si>
  <si>
    <t>000536.SZ</t>
  </si>
  <si>
    <t>002229.SZ</t>
  </si>
  <si>
    <t>601899.SH</t>
  </si>
  <si>
    <t>300062.SZ</t>
  </si>
  <si>
    <t>000671.SZ</t>
  </si>
  <si>
    <t>600693.SH</t>
  </si>
  <si>
    <t>600734.SH</t>
  </si>
  <si>
    <t>603879.SH</t>
  </si>
  <si>
    <t>002674.SZ</t>
  </si>
  <si>
    <t>002529.SZ</t>
  </si>
  <si>
    <t>600660.SH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</si>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</sst>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5"/>
  <sheetViews>
    <sheetView tabSelected="1" workbookViewId="0">
      <pane xSplit="2" ySplit="1" topLeftCell="C55" activePane="bottomRight" state="frozen"/>
      <selection/>
      <selection pane="topRight"/>
      <selection pane="bottomLeft"/>
      <selection pane="bottomRight" activeCell="A55" sqref="A55: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HYPERLINK("http://snap.windin.com/ns/bulletin.php?code=2F68DE7A2950&amp;id=120067446&amp;type=1","*ST华映:简式权益变动报告书")</f>
        <v>*ST华映:简式权益变动报告书</v>
      </c>
    </row>
    <row r="3" spans="1:3">
      <c r="A3" s="3" t="s">
        <v>3</v>
      </c>
      <c r="B3" s="3" t="s">
        <v>5</v>
      </c>
      <c r="C3" s="4" t="str">
        <f>HYPERLINK("http://snap.windin.com/ns/bulletin.php?code=1FFB256528CF&amp;id=120056112&amp;type=1","鸿博股份:预计负债管理制度")</f>
        <v>鸿博股份:预计负债管理制度</v>
      </c>
    </row>
    <row r="4" spans="1:3">
      <c r="A4" s="3" t="s">
        <v>3</v>
      </c>
      <c r="B4" s="3" t="s">
        <v>5</v>
      </c>
      <c r="C4" s="4" t="str">
        <f>HYPERLINK("http://snap.windin.com/ns/bulletin.php?code=1945C40A28CF&amp;id=120056110&amp;type=1","鸿博股份:第五届董事会第十五次会议决议公告")</f>
        <v>鸿博股份:第五届董事会第十五次会议决议公告</v>
      </c>
    </row>
    <row r="5" spans="1:3">
      <c r="A5" s="3" t="s">
        <v>3</v>
      </c>
      <c r="B5" s="3" t="s">
        <v>5</v>
      </c>
      <c r="C5" s="4" t="str">
        <f>HYPERLINK("http://snap.windin.com/ns/bulletin.php?code=19361D9F28CF&amp;id=120056108&amp;type=1","鸿博股份:董事会秘书工作制度")</f>
        <v>鸿博股份:董事会秘书工作制度</v>
      </c>
    </row>
    <row r="6" spans="1:3">
      <c r="A6" s="3" t="s">
        <v>3</v>
      </c>
      <c r="B6" s="3" t="s">
        <v>5</v>
      </c>
      <c r="C6" s="4" t="str">
        <f>HYPERLINK("http://snap.windin.com/ns/bulletin.php?code=191EEB3228CF&amp;id=120056104&amp;type=1","鸿博股份:风险投资管理制度")</f>
        <v>鸿博股份:风险投资管理制度</v>
      </c>
    </row>
    <row r="7" spans="1:3">
      <c r="A7" s="3" t="s">
        <v>3</v>
      </c>
      <c r="B7" s="3" t="s">
        <v>5</v>
      </c>
      <c r="C7" s="4" t="str">
        <f>HYPERLINK("http://snap.windin.com/ns/bulletin.php?code=191D972228CF&amp;id=120056100&amp;type=1","鸿博股份:董事,监事和高级管理人员培训管理制度")</f>
        <v>鸿博股份:董事,监事和高级管理人员培训管理制度</v>
      </c>
    </row>
    <row r="8" spans="1:3">
      <c r="A8" s="3" t="s">
        <v>3</v>
      </c>
      <c r="B8" s="3" t="s">
        <v>5</v>
      </c>
      <c r="C8" s="4" t="str">
        <f>HYPERLINK("http://snap.windin.com/ns/bulletin.php?code=18E865AD28CF&amp;id=120056106&amp;type=1","鸿博股份:对外投资管理制度")</f>
        <v>鸿博股份:对外投资管理制度</v>
      </c>
    </row>
    <row r="9" spans="1:3">
      <c r="A9" s="3" t="s">
        <v>3</v>
      </c>
      <c r="B9" s="3" t="s">
        <v>5</v>
      </c>
      <c r="C9" s="4" t="str">
        <f>HYPERLINK("http://snap.windin.com/ns/bulletin.php?code=191DDA9528CF&amp;id=120056102&amp;type=1","鸿博股份:董事,监事和高级管理人员所持公司股份及其变动管理制度")</f>
        <v>鸿博股份:董事,监事和高级管理人员所持公司股份及其变动管理制度</v>
      </c>
    </row>
    <row r="10" spans="1:3">
      <c r="A10" s="3" t="s">
        <v>3</v>
      </c>
      <c r="B10" s="3" t="s">
        <v>5</v>
      </c>
      <c r="C10" s="4" t="str">
        <f>HYPERLINK("http://snap.windin.com/ns/bulletin.php?code=1251D3FA28CF&amp;id=120056098&amp;type=1","鸿博股份:审计委员会年报工作制度")</f>
        <v>鸿博股份:审计委员会年报工作制度</v>
      </c>
    </row>
    <row r="11" spans="1:3">
      <c r="A11" s="3" t="s">
        <v>3</v>
      </c>
      <c r="B11" s="3" t="s">
        <v>5</v>
      </c>
      <c r="C11" s="4" t="str">
        <f>HYPERLINK("http://snap.windin.com/ns/bulletin.php?code=1202B75D28CF&amp;id=120056096&amp;type=1","鸿博股份:投资者关系管理制度(修订稿)")</f>
        <v>鸿博股份:投资者关系管理制度(修订稿)</v>
      </c>
    </row>
    <row r="12" spans="1:3">
      <c r="A12" s="3" t="s">
        <v>3</v>
      </c>
      <c r="B12" s="3" t="s">
        <v>5</v>
      </c>
      <c r="C12" s="4" t="str">
        <f>HYPERLINK("http://snap.windin.com/ns/bulletin.php?code=1205456428CF&amp;id=120056094&amp;type=1","鸿博股份:总经理工作细则")</f>
        <v>鸿博股份:总经理工作细则</v>
      </c>
    </row>
    <row r="13" spans="1:3">
      <c r="A13" s="3" t="s">
        <v>3</v>
      </c>
      <c r="B13" s="3" t="s">
        <v>5</v>
      </c>
      <c r="C13" s="4" t="str">
        <f>HYPERLINK("http://snap.windin.com/ns/bulletin.php?code=11C1347728CF&amp;id=120056092&amp;type=1","鸿博股份:突发事件处理制度")</f>
        <v>鸿博股份:突发事件处理制度</v>
      </c>
    </row>
    <row r="14" spans="1:3">
      <c r="A14" s="3" t="s">
        <v>3</v>
      </c>
      <c r="B14" s="3" t="s">
        <v>5</v>
      </c>
      <c r="C14" s="4" t="str">
        <f>HYPERLINK("http://snap.windin.com/ns/bulletin.php?code=1163160528CF&amp;id=120056090&amp;type=1","鸿博股份:重大信息内部报告制度")</f>
        <v>鸿博股份:重大信息内部报告制度</v>
      </c>
    </row>
    <row r="15" spans="1:3">
      <c r="A15" s="3" t="s">
        <v>3</v>
      </c>
      <c r="B15" s="3" t="s">
        <v>6</v>
      </c>
      <c r="C15" s="4" t="str">
        <f>HYPERLINK("http://snap.windin.com/ns/bulletin.php?code=D1C822AD28C1&amp;id=120054222&amp;type=1","紫金矿业:关于紫金矿业集团股份有限公司2020年限制性股票激励计划的法律意见书")</f>
        <v>紫金矿业:关于紫金矿业集团股份有限公司2020年限制性股票激励计划的法律意见书</v>
      </c>
    </row>
    <row r="16" spans="1:3">
      <c r="A16" s="3" t="s">
        <v>3</v>
      </c>
      <c r="B16" s="3" t="s">
        <v>6</v>
      </c>
      <c r="C16" s="4" t="str">
        <f>HYPERLINK("http://snap.windin.com/ns/bulletin.php?code=D12C892A28C1&amp;id=120054224&amp;type=1","紫金矿业:2020年限制性股票激励计划（草案）")</f>
        <v>紫金矿业:2020年限制性股票激励计划（草案）</v>
      </c>
    </row>
    <row r="17" spans="1:3">
      <c r="A17" s="3" t="s">
        <v>3</v>
      </c>
      <c r="B17" s="3" t="s">
        <v>6</v>
      </c>
      <c r="C17" s="4" t="str">
        <f>HYPERLINK("http://snap.windin.com/ns/bulletin.php?code=D2986D0F28C1&amp;id=120054216&amp;type=1","紫金矿业:第七届监事会临时会议决议公告")</f>
        <v>紫金矿业:第七届监事会临时会议决议公告</v>
      </c>
    </row>
    <row r="18" spans="1:3">
      <c r="A18" s="3" t="s">
        <v>3</v>
      </c>
      <c r="B18" s="3" t="s">
        <v>6</v>
      </c>
      <c r="C18" s="4" t="str">
        <f>HYPERLINK("http://snap.windin.com/ns/bulletin.php?code=D18CAFA028C1&amp;id=120054196&amp;type=1","紫金矿业:2020年限制性股票激励计划实施考核管理办法")</f>
        <v>紫金矿业:2020年限制性股票激励计划实施考核管理办法</v>
      </c>
    </row>
    <row r="19" spans="1:3">
      <c r="A19" s="3" t="s">
        <v>3</v>
      </c>
      <c r="B19" s="3" t="s">
        <v>6</v>
      </c>
      <c r="C19" s="4" t="str">
        <f>HYPERLINK("http://snap.windin.com/ns/bulletin.php?code=D373802C28C1&amp;id=120054192&amp;type=1","紫金矿业:独立董事关于公司第七届董事会临时会议的独立意见")</f>
        <v>紫金矿业:独立董事关于公司第七届董事会临时会议的独立意见</v>
      </c>
    </row>
    <row r="20" spans="1:3">
      <c r="A20" s="3" t="s">
        <v>3</v>
      </c>
      <c r="B20" s="3" t="s">
        <v>6</v>
      </c>
      <c r="C20" s="4" t="str">
        <f>HYPERLINK("http://snap.windin.com/ns/bulletin.php?code=D33C8A5D28C1&amp;id=120054190&amp;type=1","紫金矿业:第七届董事会临时会议决议公告")</f>
        <v>紫金矿业:第七届董事会临时会议决议公告</v>
      </c>
    </row>
    <row r="21" spans="1:3">
      <c r="A21" s="3" t="s">
        <v>3</v>
      </c>
      <c r="B21" s="3" t="s">
        <v>6</v>
      </c>
      <c r="C21" s="4" t="str">
        <f>HYPERLINK("http://snap.windin.com/ns/bulletin.php?code=D18CAF9D28C1&amp;id=120054186&amp;type=1","紫金矿业:监事会关于公司2020年限制性股票激励计划（草案）的核查意见")</f>
        <v>紫金矿业:监事会关于公司2020年限制性股票激励计划（草案）的核查意见</v>
      </c>
    </row>
    <row r="22" spans="1:3">
      <c r="A22" s="3" t="s">
        <v>3</v>
      </c>
      <c r="B22" s="3" t="s">
        <v>6</v>
      </c>
      <c r="C22" s="4" t="str">
        <f>HYPERLINK("http://snap.windin.com/ns/bulletin.php?code=D1C8229528C1&amp;id=120054172&amp;type=1","紫金矿业:2020年限制性股票激励计划（草案）摘要公告")</f>
        <v>紫金矿业:2020年限制性股票激励计划（草案）摘要公告</v>
      </c>
    </row>
    <row r="23" spans="1:3">
      <c r="A23" s="3" t="s">
        <v>3</v>
      </c>
      <c r="B23" s="3" t="s">
        <v>7</v>
      </c>
      <c r="C23" s="4" t="str">
        <f>HYPERLINK("http://snap.windin.com/ns/bulletin.php?code=C6D2F94128BE&amp;id=120053378&amp;type=1","中能电气:独立董事关于第五届董事会第七次会议相关事项的独立意见")</f>
        <v>中能电气:独立董事关于第五届董事会第七次会议相关事项的独立意见</v>
      </c>
    </row>
    <row r="24" spans="1:3">
      <c r="A24" s="3" t="s">
        <v>3</v>
      </c>
      <c r="B24" s="3" t="s">
        <v>7</v>
      </c>
      <c r="C24" s="4" t="str">
        <f>HYPERLINK("http://snap.windin.com/ns/bulletin.php?code=C683658028BE&amp;id=120053396&amp;type=1","中能电气:向特定对象发行股票方案论证分析报告(二次修订稿)")</f>
        <v>中能电气:向特定对象发行股票方案论证分析报告(二次修订稿)</v>
      </c>
    </row>
    <row r="25" spans="1:3">
      <c r="A25" s="3" t="s">
        <v>3</v>
      </c>
      <c r="B25" s="3" t="s">
        <v>7</v>
      </c>
      <c r="C25" s="4" t="str">
        <f>HYPERLINK("http://snap.windin.com/ns/bulletin.php?code=C70BFC2528BE&amp;id=120053386&amp;type=1","中能电气:关于向特定对象发行股票预案修订说明的公告")</f>
        <v>中能电气:关于向特定对象发行股票预案修订说明的公告</v>
      </c>
    </row>
    <row r="26" spans="1:3">
      <c r="A26" s="3" t="s">
        <v>3</v>
      </c>
      <c r="B26" s="3" t="s">
        <v>7</v>
      </c>
      <c r="C26" s="4" t="str">
        <f>HYPERLINK("http://snap.windin.com/ns/bulletin.php?code=C619A0D828BE&amp;id=120053384&amp;type=1","中能电气:向特定对象发行股票预案(二次修订稿)")</f>
        <v>中能电气:向特定对象发行股票预案(二次修订稿)</v>
      </c>
    </row>
    <row r="27" spans="1:3">
      <c r="A27" s="3" t="s">
        <v>3</v>
      </c>
      <c r="B27" s="3" t="s">
        <v>8</v>
      </c>
      <c r="C27" s="4" t="str">
        <f>HYPERLINK("http://snap.windin.com/ns/bulletin.php?code=C6B7039528BE&amp;id=120053374&amp;type=1","阳光城:关于为参股子公司南平光耀世隆房地产提供担保的公告")</f>
        <v>阳光城:关于为参股子公司南平光耀世隆房地产提供担保的公告</v>
      </c>
    </row>
    <row r="28" spans="1:3">
      <c r="A28" s="3" t="s">
        <v>3</v>
      </c>
      <c r="B28" s="3" t="s">
        <v>7</v>
      </c>
      <c r="C28" s="4" t="str">
        <f>HYPERLINK("http://snap.windin.com/ns/bulletin.php?code=C619A0D228BE&amp;id=120053372&amp;type=1","中能电气:关于向特定对象发行股票预案(二次修订稿)披露的提示性公告")</f>
        <v>中能电气:关于向特定对象发行股票预案(二次修订稿)披露的提示性公告</v>
      </c>
    </row>
    <row r="29" spans="1:3">
      <c r="A29" s="3" t="s">
        <v>3</v>
      </c>
      <c r="B29" s="3" t="s">
        <v>7</v>
      </c>
      <c r="C29" s="4" t="str">
        <f>HYPERLINK("http://snap.windin.com/ns/bulletin.php?code=C6B7038A28BE&amp;id=120053358&amp;type=1","中能电气:向特定对象发行股票募集资金使用的可行性分析报告(二次修订稿)")</f>
        <v>中能电气:向特定对象发行股票募集资金使用的可行性分析报告(二次修订稿)</v>
      </c>
    </row>
    <row r="30" spans="1:3">
      <c r="A30" s="3" t="s">
        <v>3</v>
      </c>
      <c r="B30" s="3" t="s">
        <v>7</v>
      </c>
      <c r="C30" s="4" t="str">
        <f>HYPERLINK("http://snap.windin.com/ns/bulletin.php?code=C683656D28BE&amp;id=120053356&amp;type=1","中能电气:关于向特定对象发行股票摊薄即期回报的风险提示及填补措施(修订稿)的公告")</f>
        <v>中能电气:关于向特定对象发行股票摊薄即期回报的风险提示及填补措施(修订稿)的公告</v>
      </c>
    </row>
    <row r="31" spans="1:3">
      <c r="A31" s="3" t="s">
        <v>3</v>
      </c>
      <c r="B31" s="3" t="s">
        <v>7</v>
      </c>
      <c r="C31" s="4" t="str">
        <f>HYPERLINK("http://snap.windin.com/ns/bulletin.php?code=C0C6A22D28BE&amp;id=120053352&amp;type=1","中能电气:第五届董事会第七次会议决议公告")</f>
        <v>中能电气:第五届董事会第七次会议决议公告</v>
      </c>
    </row>
    <row r="32" spans="1:3">
      <c r="A32" s="3" t="s">
        <v>3</v>
      </c>
      <c r="B32" s="3" t="s">
        <v>7</v>
      </c>
      <c r="C32" s="4" t="str">
        <f>HYPERLINK("http://snap.windin.com/ns/bulletin.php?code=C0CAAA8228BE&amp;id=120053328&amp;type=1","中能电气:第五届监事会第七次会议决议公告")</f>
        <v>中能电气:第五届监事会第七次会议决议公告</v>
      </c>
    </row>
    <row r="33" spans="1:3">
      <c r="A33" s="3" t="s">
        <v>3</v>
      </c>
      <c r="B33" s="3" t="s">
        <v>8</v>
      </c>
      <c r="C33" s="4" t="str">
        <f>HYPERLINK("http://snap.windin.com/ns/bulletin.php?code=C038499928BE&amp;id=120053318&amp;type=1","阳光城:关于境外全资子公司发行境外美元债券的进展公告")</f>
        <v>阳光城:关于境外全资子公司发行境外美元债券的进展公告</v>
      </c>
    </row>
    <row r="34" spans="1:3">
      <c r="A34" s="3" t="s">
        <v>3</v>
      </c>
      <c r="B34" s="3" t="s">
        <v>7</v>
      </c>
      <c r="C34" s="4" t="str">
        <f>HYPERLINK("http://snap.windin.com/ns/bulletin.php?code=B9D4139728BE&amp;id=120053312&amp;type=1","中能电气:控股股东,实际控制人,董事及高级管理人员关于向特定对象发行股票摊薄即期回报采取填补措施承诺(修订稿)的公告")</f>
        <v>中能电气:控股股东,实际控制人,董事及高级管理人员关于向特定对象发行股票摊薄即期回报采取填补措施承诺(修订稿)的公告</v>
      </c>
    </row>
    <row r="35" spans="1:3">
      <c r="A35" s="3" t="s">
        <v>3</v>
      </c>
      <c r="B35" s="3" t="s">
        <v>7</v>
      </c>
      <c r="C35" s="4" t="str">
        <f>HYPERLINK("http://snap.windin.com/ns/bulletin.php?code=B9DB0F1528BE&amp;id=120053310&amp;type=1","中能电气:监事会关于公司向特定对象发行股票募集说明书真实性,准确性,完整性的审核意见")</f>
        <v>中能电气:监事会关于公司向特定对象发行股票募集说明书真实性,准确性,完整性的审核意见</v>
      </c>
    </row>
    <row r="36" spans="1:3">
      <c r="A36" s="3" t="s">
        <v>3</v>
      </c>
      <c r="B36" s="3" t="s">
        <v>7</v>
      </c>
      <c r="C36" s="4" t="str">
        <f>HYPERLINK("http://snap.windin.com/ns/bulletin.php?code=B38D3EDD28BE&amp;id=120053306&amp;type=1","中能电气:独立董事关于第五届董事会第七次会议相关事项的事前认可意见")</f>
        <v>中能电气:独立董事关于第五届董事会第七次会议相关事项的事前认可意见</v>
      </c>
    </row>
    <row r="37" spans="1:3">
      <c r="A37" s="3" t="s">
        <v>3</v>
      </c>
      <c r="B37" s="3" t="s">
        <v>9</v>
      </c>
      <c r="C37" s="4" t="str">
        <f>HYPERLINK("http://snap.windin.com/ns/bulletin.php?code=AC0BB4A928BA&amp;id=120052640&amp;type=1","东百集团:以财务报告为目的涉及的投资性房地产及相关资产公允价值资产评估报告")</f>
        <v>东百集团:以财务报告为目的涉及的投资性房地产及相关资产公允价值资产评估报告</v>
      </c>
    </row>
    <row r="38" spans="1:3">
      <c r="A38" s="3" t="s">
        <v>3</v>
      </c>
      <c r="B38" s="3" t="s">
        <v>10</v>
      </c>
      <c r="C38" s="4" t="str">
        <f>HYPERLINK("http://snap.windin.com/ns/bulletin.php?code=9420045428B8&amp;id=120051922&amp;type=1","*ST实达:关于公司股东持有公司股份被司法拍卖的提示性公告")</f>
        <v>*ST实达:关于公司股东持有公司股份被司法拍卖的提示性公告</v>
      </c>
    </row>
    <row r="39" spans="1:3">
      <c r="A39" s="3" t="s">
        <v>3</v>
      </c>
      <c r="B39" s="3" t="s">
        <v>11</v>
      </c>
      <c r="C39" s="4" t="str">
        <f>HYPERLINK("http://snap.windin.com/ns/bulletin.php?code=C796ED8028B5&amp;id=120049804&amp;type=1","永悦科技:2020年第三次临时股东大会会议资料")</f>
        <v>永悦科技:2020年第三次临时股东大会会议资料</v>
      </c>
    </row>
    <row r="40" spans="1:3">
      <c r="A40" s="3" t="s">
        <v>3</v>
      </c>
      <c r="B40" s="3" t="s">
        <v>12</v>
      </c>
      <c r="C40" s="4" t="str">
        <f>HYPERLINK("http://snap.windin.com/ns/bulletin.php?code=793940A428B3&amp;id=120049046&amp;type=1","兴业科技:关于控股股东部分股份解除质押的公告")</f>
        <v>兴业科技:关于控股股东部分股份解除质押的公告</v>
      </c>
    </row>
    <row r="41" spans="1:3">
      <c r="A41" s="3" t="s">
        <v>3</v>
      </c>
      <c r="B41" s="3" t="s">
        <v>9</v>
      </c>
      <c r="C41" s="4" t="str">
        <f>HYPERLINK("http://snap.windin.com/ns/bulletin.php?code=6C35588A28B2&amp;id=120048738&amp;type=1","东百集团:关于福建东百集团股份有限公司投资性房地产会计政策变更的专项报告")</f>
        <v>东百集团:关于福建东百集团股份有限公司投资性房地产会计政策变更的专项报告</v>
      </c>
    </row>
    <row r="42" spans="1:3">
      <c r="A42" s="3" t="s">
        <v>3</v>
      </c>
      <c r="B42" s="3" t="s">
        <v>9</v>
      </c>
      <c r="C42" s="4" t="str">
        <f>HYPERLINK("http://snap.windin.com/ns/bulletin.php?code=66D9683F28B2&amp;id=120048730&amp;type=1","东百集团:第十届董事会第八次会议决议公告")</f>
        <v>东百集团:第十届董事会第八次会议决议公告</v>
      </c>
    </row>
    <row r="43" spans="1:3">
      <c r="A43" s="3" t="s">
        <v>3</v>
      </c>
      <c r="B43" s="3" t="s">
        <v>9</v>
      </c>
      <c r="C43" s="4" t="str">
        <f>HYPERLINK("http://snap.windin.com/ns/bulletin.php?code=67BFC9A428B2&amp;id=120048724&amp;type=1","东百集团:关于召开2020年第三次临时股东大会的通知")</f>
        <v>东百集团:关于召开2020年第三次临时股东大会的通知</v>
      </c>
    </row>
    <row r="44" spans="1:3">
      <c r="A44" s="3" t="s">
        <v>3</v>
      </c>
      <c r="B44" s="3" t="s">
        <v>9</v>
      </c>
      <c r="C44" s="4" t="str">
        <f>HYPERLINK("http://snap.windin.com/ns/bulletin.php?code=66B8654F28B2&amp;id=120048722&amp;type=1","东百集团:对外担保管理制度（2020年12月修订）")</f>
        <v>东百集团:对外担保管理制度（2020年12月修订）</v>
      </c>
    </row>
    <row r="45" spans="1:3">
      <c r="A45" s="3" t="s">
        <v>3</v>
      </c>
      <c r="B45" s="3" t="s">
        <v>9</v>
      </c>
      <c r="C45" s="4" t="str">
        <f>HYPERLINK("http://snap.windin.com/ns/bulletin.php?code=66BE66B028B2&amp;id=120048720&amp;type=1","东百集团:关于投资性房地产会计政策变更的公告")</f>
        <v>东百集团:关于投资性房地产会计政策变更的公告</v>
      </c>
    </row>
    <row r="46" spans="1:3">
      <c r="A46" s="3" t="s">
        <v>3</v>
      </c>
      <c r="B46" s="3" t="s">
        <v>9</v>
      </c>
      <c r="C46" s="4" t="str">
        <f>HYPERLINK("http://snap.windin.com/ns/bulletin.php?code=66BE66AA28B2&amp;id=120048710&amp;type=1","东百集团:财务管理制度（2020年12月修订）")</f>
        <v>东百集团:财务管理制度（2020年12月修订）</v>
      </c>
    </row>
    <row r="47" spans="1:3">
      <c r="A47" s="3" t="s">
        <v>3</v>
      </c>
      <c r="B47" s="3" t="s">
        <v>9</v>
      </c>
      <c r="C47" s="4" t="str">
        <f>HYPERLINK("http://snap.windin.com/ns/bulletin.php?code=6613035928B2&amp;id=120048726&amp;type=1","东百集团:关联交易管理制度（2020年12月修订）")</f>
        <v>东百集团:关联交易管理制度（2020年12月修订）</v>
      </c>
    </row>
    <row r="48" spans="1:3">
      <c r="A48" s="3" t="s">
        <v>3</v>
      </c>
      <c r="B48" s="3" t="s">
        <v>9</v>
      </c>
      <c r="C48" s="4" t="str">
        <f>HYPERLINK("http://snap.windin.com/ns/bulletin.php?code=66B8654928B2&amp;id=120048714&amp;type=1","东百集团:第十届监事会第七次会议决议公告")</f>
        <v>东百集团:第十届监事会第七次会议决议公告</v>
      </c>
    </row>
    <row r="49" spans="1:3">
      <c r="A49" s="3" t="s">
        <v>3</v>
      </c>
      <c r="B49" s="3" t="s">
        <v>9</v>
      </c>
      <c r="C49" s="4" t="str">
        <f>HYPERLINK("http://snap.windin.com/ns/bulletin.php?code=6613034D28B2&amp;id=120048708&amp;type=1","东百集团:独立董事关于第十届董事会第八次会议相关审议事项之独立意见")</f>
        <v>东百集团:独立董事关于第十届董事会第八次会议相关审议事项之独立意见</v>
      </c>
    </row>
    <row r="50" spans="1:3">
      <c r="A50" s="3" t="s">
        <v>3</v>
      </c>
      <c r="B50" s="3" t="s">
        <v>13</v>
      </c>
      <c r="C50" s="4" t="str">
        <f>HYPERLINK("http://snap.windin.com/ns/bulletin.php?code=E03452D628AF&amp;id=120047948&amp;type=1","*ST海源:第五届监事会第四次会议决议公告")</f>
        <v>*ST海源:第五届监事会第四次会议决议公告</v>
      </c>
    </row>
    <row r="51" spans="1:3">
      <c r="A51" s="3" t="s">
        <v>3</v>
      </c>
      <c r="B51" s="3" t="s">
        <v>13</v>
      </c>
      <c r="C51" s="4" t="str">
        <f>HYPERLINK("http://snap.windin.com/ns/bulletin.php?code=DFB9EA7A28AF&amp;id=120047940&amp;type=1","*ST海源:关于拟设立全资子公司的公告")</f>
        <v>*ST海源:关于拟设立全资子公司的公告</v>
      </c>
    </row>
    <row r="52" spans="1:3">
      <c r="A52" s="3" t="s">
        <v>3</v>
      </c>
      <c r="B52" s="3" t="s">
        <v>13</v>
      </c>
      <c r="C52" s="4" t="str">
        <f>HYPERLINK("http://snap.windin.com/ns/bulletin.php?code=DFE68E4128AF&amp;id=120047938&amp;type=1","*ST海源:第五届董事会第四次会议决议公告")</f>
        <v>*ST海源:第五届董事会第四次会议决议公告</v>
      </c>
    </row>
    <row r="53" spans="1:3">
      <c r="A53" s="3" t="s">
        <v>3</v>
      </c>
      <c r="B53" s="3" t="s">
        <v>11</v>
      </c>
      <c r="C53" s="4" t="str">
        <f>HYPERLINK("http://snap.windin.com/ns/bulletin.php?code=6721A89E28AE&amp;id=120047644&amp;type=1","永悦科技:关于工商变更登记及换发营业执照的公告")</f>
        <v>永悦科技:关于工商变更登记及换发营业执照的公告</v>
      </c>
    </row>
    <row r="54" spans="1:3">
      <c r="A54" s="3" t="s">
        <v>3</v>
      </c>
      <c r="B54" s="3" t="s">
        <v>14</v>
      </c>
      <c r="C54" s="4" t="str">
        <f>HYPERLINK("http://snap.windin.com/ns/bulletin.php?code=49FE38CA28AB&amp;id=120046492&amp;type=1","福耀玻璃:委托理财到期收回公告")</f>
        <v>福耀玻璃:委托理财到期收回公告</v>
      </c>
    </row>
    <row r="55" spans="1:3">
      <c r="A55" s="5" t="s">
        <v>15</v>
      </c>
      <c r="B55" s="5"/>
      <c r="C55"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2020-11-18T15:03:00Z</dcterms:created>
  <dcterms:modified xsi:type="dcterms:W3CDTF">2020-11-18T07:04:54Z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